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90" windowWidth="15270" windowHeight="8430" firstSheet="1" activeTab="1"/>
  </bookViews>
  <sheets>
    <sheet name="Sheet5" sheetId="17" r:id="rId1"/>
    <sheet name="人员名单" sheetId="11" r:id="rId2"/>
  </sheets>
  <definedNames>
    <definedName name="_xlnm._FilterDatabase" localSheetId="1" hidden="1">人员名单!$A$2:$BP$80</definedName>
    <definedName name="工人薪级">#REF!</definedName>
    <definedName name="工人薪级与工资">#REF!</definedName>
    <definedName name="级别">#REF!</definedName>
    <definedName name="级别与工资">#REF!</definedName>
    <definedName name="事业工人岗位">#REF!</definedName>
  </definedNames>
  <calcPr calcId="125725" fullPrecision="0"/>
</workbook>
</file>

<file path=xl/calcChain.xml><?xml version="1.0" encoding="utf-8"?>
<calcChain xmlns="http://schemas.openxmlformats.org/spreadsheetml/2006/main">
  <c r="AB80" i="11"/>
  <c r="E80"/>
  <c r="D80"/>
  <c r="AB79"/>
  <c r="E79"/>
  <c r="D79"/>
  <c r="AB78"/>
  <c r="E78"/>
  <c r="D78"/>
  <c r="AB77"/>
  <c r="E77"/>
  <c r="D77"/>
  <c r="AB76"/>
  <c r="E76"/>
  <c r="D76"/>
  <c r="AB75"/>
  <c r="E75"/>
  <c r="D75"/>
  <c r="AB74"/>
  <c r="E74"/>
  <c r="D74"/>
  <c r="AB73"/>
  <c r="E73"/>
  <c r="D73"/>
  <c r="AB72"/>
  <c r="E72"/>
  <c r="D72"/>
  <c r="AB71"/>
  <c r="E71"/>
  <c r="D71"/>
  <c r="AB70"/>
  <c r="E70"/>
  <c r="D70"/>
  <c r="AB68"/>
  <c r="E68"/>
  <c r="D68"/>
  <c r="AB69"/>
  <c r="E69"/>
  <c r="D69"/>
  <c r="AB67"/>
  <c r="E67"/>
  <c r="D67"/>
  <c r="AB66"/>
  <c r="E66"/>
  <c r="D66"/>
  <c r="AB65"/>
  <c r="E65"/>
  <c r="D65"/>
  <c r="AB64"/>
  <c r="E64"/>
  <c r="D64"/>
  <c r="AB63"/>
  <c r="E63"/>
  <c r="D63"/>
  <c r="AB61"/>
  <c r="E61"/>
  <c r="D61"/>
  <c r="AB62"/>
  <c r="E62"/>
  <c r="D62"/>
  <c r="AB58"/>
  <c r="E58"/>
  <c r="D58"/>
  <c r="AB59"/>
  <c r="E59"/>
  <c r="D59"/>
  <c r="AB57"/>
  <c r="E57"/>
  <c r="D57"/>
  <c r="AB60"/>
  <c r="E60"/>
  <c r="D60"/>
  <c r="AB56"/>
  <c r="E56"/>
  <c r="D56"/>
  <c r="AB55"/>
  <c r="E55"/>
  <c r="D55"/>
  <c r="AB53"/>
  <c r="E53"/>
  <c r="D53"/>
  <c r="AB52"/>
  <c r="E52"/>
  <c r="D52"/>
  <c r="AB51"/>
  <c r="E51"/>
  <c r="D51"/>
  <c r="AB54"/>
  <c r="E54"/>
  <c r="D54"/>
  <c r="AB50"/>
  <c r="E50"/>
  <c r="D50"/>
  <c r="AB49"/>
  <c r="E49"/>
  <c r="D49"/>
  <c r="AB48"/>
  <c r="E48"/>
  <c r="D48"/>
  <c r="AB47"/>
  <c r="E47"/>
  <c r="D47"/>
  <c r="AB46"/>
  <c r="E46"/>
  <c r="D46"/>
  <c r="AB45"/>
  <c r="E45"/>
  <c r="D45"/>
  <c r="AB43"/>
  <c r="E43"/>
  <c r="D43"/>
  <c r="AB44"/>
  <c r="E44"/>
  <c r="D44"/>
  <c r="AB42"/>
  <c r="E42"/>
  <c r="D42"/>
  <c r="AB40"/>
  <c r="E40"/>
  <c r="D40"/>
  <c r="AB41"/>
  <c r="E41"/>
  <c r="D41"/>
  <c r="AB39"/>
  <c r="E39"/>
  <c r="D39"/>
  <c r="AB38"/>
  <c r="E38"/>
  <c r="D38"/>
  <c r="AB37"/>
  <c r="E37"/>
  <c r="D37"/>
  <c r="AB35"/>
  <c r="E35"/>
  <c r="D35"/>
  <c r="AB36"/>
  <c r="E36"/>
  <c r="D36"/>
  <c r="AB34"/>
  <c r="E34"/>
  <c r="D34"/>
  <c r="AB33"/>
  <c r="E33"/>
  <c r="D33"/>
  <c r="AB32"/>
  <c r="E32"/>
  <c r="D32"/>
  <c r="AB30"/>
  <c r="E30"/>
  <c r="D30"/>
  <c r="AB31"/>
  <c r="E31"/>
  <c r="D31"/>
  <c r="AB25"/>
  <c r="E25"/>
  <c r="D25"/>
  <c r="AB27"/>
  <c r="E27"/>
  <c r="D27"/>
  <c r="AB23"/>
  <c r="E23"/>
  <c r="D23"/>
  <c r="AB29"/>
  <c r="E29"/>
  <c r="D29"/>
  <c r="AB24"/>
  <c r="E24"/>
  <c r="D24"/>
  <c r="AB26"/>
  <c r="E26"/>
  <c r="D26"/>
  <c r="AB28"/>
  <c r="E28"/>
  <c r="D28"/>
  <c r="AB19"/>
  <c r="E19"/>
  <c r="D19"/>
  <c r="AB22"/>
  <c r="E22"/>
  <c r="D22"/>
  <c r="AB18"/>
  <c r="E18"/>
  <c r="D18"/>
  <c r="AB20"/>
  <c r="E20"/>
  <c r="D20"/>
  <c r="AB21"/>
  <c r="E21"/>
  <c r="D21"/>
  <c r="AB16"/>
  <c r="E16"/>
  <c r="D16"/>
  <c r="AB15"/>
  <c r="E15"/>
  <c r="D15"/>
  <c r="AB17"/>
  <c r="E17"/>
  <c r="D17"/>
  <c r="AB13"/>
  <c r="E13"/>
  <c r="D13"/>
  <c r="AB11"/>
  <c r="E11"/>
  <c r="D11"/>
  <c r="AB14"/>
  <c r="E14"/>
  <c r="D14"/>
  <c r="AK80"/>
  <c r="AB12"/>
  <c r="E12"/>
  <c r="D12"/>
  <c r="AK79"/>
  <c r="AK78"/>
  <c r="AK77"/>
  <c r="AK76"/>
  <c r="AK75"/>
  <c r="AK74"/>
  <c r="AB10"/>
  <c r="E10"/>
  <c r="D10"/>
  <c r="AB9"/>
  <c r="E9"/>
  <c r="D9"/>
  <c r="AK73"/>
  <c r="AK72"/>
  <c r="AK71"/>
  <c r="AK70"/>
  <c r="AK69"/>
  <c r="AK68"/>
  <c r="AK67"/>
  <c r="AK66"/>
  <c r="AK65"/>
  <c r="AK64"/>
  <c r="AB8"/>
  <c r="E8"/>
  <c r="D8"/>
  <c r="AK63"/>
  <c r="AK62"/>
  <c r="AK61"/>
  <c r="AK60"/>
  <c r="AK59"/>
  <c r="AK58"/>
  <c r="AK57"/>
  <c r="AK56"/>
  <c r="AK55"/>
  <c r="AK54"/>
  <c r="AK53"/>
  <c r="AK52"/>
  <c r="AK51"/>
  <c r="AK50"/>
  <c r="AK49"/>
  <c r="AK48"/>
  <c r="AK47"/>
  <c r="AK46"/>
  <c r="AK45"/>
  <c r="AB6"/>
  <c r="E6"/>
  <c r="D6"/>
  <c r="AB5"/>
  <c r="E5"/>
  <c r="D5"/>
  <c r="AK44"/>
  <c r="AK43"/>
  <c r="AK42"/>
  <c r="AB7"/>
  <c r="E7"/>
  <c r="D7"/>
  <c r="AK41"/>
  <c r="AK40"/>
  <c r="AK39"/>
  <c r="AK38"/>
  <c r="AK37"/>
  <c r="AK36"/>
  <c r="AK35"/>
  <c r="AK34"/>
  <c r="AK33"/>
  <c r="AK32"/>
  <c r="AK31"/>
  <c r="AK30"/>
  <c r="AK29"/>
  <c r="AK28"/>
  <c r="AK27"/>
  <c r="AK26"/>
  <c r="AK25"/>
  <c r="AK24"/>
  <c r="AB3"/>
  <c r="E3"/>
  <c r="D3"/>
  <c r="AK23"/>
  <c r="AK22"/>
  <c r="AK21"/>
  <c r="AK20"/>
  <c r="AB4"/>
  <c r="E4"/>
  <c r="D4"/>
  <c r="AK19"/>
  <c r="AK18"/>
  <c r="AK17"/>
  <c r="AK16"/>
  <c r="AK15"/>
  <c r="AK14"/>
  <c r="AK13"/>
  <c r="AK12"/>
  <c r="AK11"/>
  <c r="AK10"/>
  <c r="AK9"/>
  <c r="AK8"/>
  <c r="AK7"/>
  <c r="AK6"/>
  <c r="AK5"/>
  <c r="AK4"/>
  <c r="AK3"/>
  <c r="AL79"/>
  <c r="AL4"/>
  <c r="AL52"/>
  <c r="AL30"/>
  <c r="AL16"/>
  <c r="AL61"/>
  <c r="AL43"/>
  <c r="AL67"/>
  <c r="AL76"/>
  <c r="AL49"/>
  <c r="AL73"/>
  <c r="AL78"/>
  <c r="AL57"/>
  <c r="AL41"/>
  <c r="AL80"/>
  <c r="AL10"/>
  <c r="AL29"/>
  <c r="AL27"/>
  <c r="AL39"/>
  <c r="AL38"/>
  <c r="AL62"/>
  <c r="AL26"/>
  <c r="AL19"/>
  <c r="AL70"/>
  <c r="AL54"/>
  <c r="AL75"/>
  <c r="AL18"/>
  <c r="AL32"/>
  <c r="AL40"/>
  <c r="AL3"/>
  <c r="AL17"/>
  <c r="AL23"/>
  <c r="AL71"/>
  <c r="AL12"/>
  <c r="AL42"/>
  <c r="AL74"/>
  <c r="AL50"/>
  <c r="AL9"/>
  <c r="AL22"/>
  <c r="AL69"/>
  <c r="AL6"/>
  <c r="AL53"/>
  <c r="AL37"/>
  <c r="AL46"/>
  <c r="AL64"/>
  <c r="AL8"/>
  <c r="AL14"/>
  <c r="AL13"/>
  <c r="AL7"/>
  <c r="AL51"/>
  <c r="AL66"/>
  <c r="AL60"/>
  <c r="AL47"/>
  <c r="AL11"/>
  <c r="AL65"/>
  <c r="AL44"/>
  <c r="AL31"/>
  <c r="AL21"/>
  <c r="AL72"/>
  <c r="AL24"/>
  <c r="AL35"/>
  <c r="AL48"/>
  <c r="AL59"/>
  <c r="AL45"/>
  <c r="AL20"/>
  <c r="AL63"/>
  <c r="AL28"/>
  <c r="AL15"/>
  <c r="AL56"/>
  <c r="AL68"/>
  <c r="AL33"/>
  <c r="AL58"/>
  <c r="AL25"/>
  <c r="AL55"/>
  <c r="AL34"/>
  <c r="AL77"/>
  <c r="AL5"/>
  <c r="AL36"/>
</calcChain>
</file>

<file path=xl/sharedStrings.xml><?xml version="1.0" encoding="utf-8"?>
<sst xmlns="http://schemas.openxmlformats.org/spreadsheetml/2006/main" count="1749" uniqueCount="559">
  <si>
    <t>第三百二十三考场</t>
  </si>
  <si>
    <t>邱进</t>
  </si>
  <si>
    <t>18785743223</t>
  </si>
  <si>
    <t>522426198810210137</t>
  </si>
  <si>
    <t>居仁中心校</t>
    <phoneticPr fontId="1" type="noConversion"/>
  </si>
  <si>
    <t>何晓芸</t>
  </si>
  <si>
    <t>张晓静</t>
  </si>
  <si>
    <t>赵华</t>
  </si>
  <si>
    <t>张江南.郭佳华</t>
  </si>
  <si>
    <t>2016-6</t>
  </si>
  <si>
    <t>李龙军</t>
  </si>
  <si>
    <t>15085760610</t>
  </si>
  <si>
    <t>朱绍兵</t>
  </si>
  <si>
    <t>522426199111243620</t>
  </si>
  <si>
    <t>31</t>
  </si>
  <si>
    <t>第二百四十八考场</t>
  </si>
  <si>
    <t>第二百四十七考场</t>
  </si>
  <si>
    <t>18275108201</t>
  </si>
  <si>
    <t>思茅师范高等专科学校</t>
  </si>
  <si>
    <t>15198741611</t>
  </si>
  <si>
    <t>刘青梅</t>
  </si>
  <si>
    <t>宋孟霖</t>
  </si>
  <si>
    <t>第二百五十五考场</t>
  </si>
  <si>
    <t>刘翰</t>
  </si>
  <si>
    <t>15685760076</t>
  </si>
  <si>
    <t>18748581297</t>
  </si>
  <si>
    <t>杨棋雲</t>
  </si>
  <si>
    <t>贵州省纳雍县雍熙街道办</t>
  </si>
  <si>
    <t>18586670966</t>
  </si>
  <si>
    <t>第二百六十三考场</t>
  </si>
  <si>
    <t>纳雍县第三小学</t>
    <phoneticPr fontId="1" type="noConversion"/>
  </si>
  <si>
    <t>30</t>
  </si>
  <si>
    <t>15885262961</t>
  </si>
  <si>
    <t>舒坤丽</t>
  </si>
  <si>
    <t>陈兴艳</t>
  </si>
  <si>
    <t>第二百一十二考场</t>
  </si>
  <si>
    <t>朱昱</t>
  </si>
  <si>
    <t>52242619870508401X</t>
  </si>
  <si>
    <t>牟伟</t>
  </si>
  <si>
    <t>13985893406</t>
  </si>
  <si>
    <t>纳雍县第二小学</t>
    <phoneticPr fontId="1" type="noConversion"/>
  </si>
  <si>
    <t>第二百一十七考场</t>
  </si>
  <si>
    <t>周魁威</t>
  </si>
  <si>
    <t>15761636528</t>
  </si>
  <si>
    <t>第二百二十考场</t>
  </si>
  <si>
    <t>15284637297</t>
  </si>
  <si>
    <t>纳雍县新房乡</t>
  </si>
  <si>
    <t>522426198903055017</t>
  </si>
  <si>
    <t>黄训</t>
  </si>
  <si>
    <t>29</t>
  </si>
  <si>
    <t>第二百○三考场</t>
  </si>
  <si>
    <t>申万莎</t>
  </si>
  <si>
    <t>纳雍县第一小学</t>
    <phoneticPr fontId="1" type="noConversion"/>
  </si>
  <si>
    <t>李宇</t>
  </si>
  <si>
    <t>西北大学现代学院</t>
  </si>
  <si>
    <t>第一百七十八考场</t>
  </si>
  <si>
    <t>黄麒麟</t>
  </si>
  <si>
    <t>18084101147</t>
  </si>
  <si>
    <t>顾劼</t>
  </si>
  <si>
    <t>18798799032</t>
  </si>
  <si>
    <t>纳雍县第一小学</t>
    <phoneticPr fontId="1" type="noConversion"/>
  </si>
  <si>
    <t>第一百八十四考场</t>
  </si>
  <si>
    <t>黄鸿</t>
  </si>
  <si>
    <t>13078528790</t>
  </si>
  <si>
    <t>唐勇</t>
  </si>
  <si>
    <t>纳雍县第五中学</t>
    <phoneticPr fontId="1" type="noConversion"/>
  </si>
  <si>
    <t>28</t>
  </si>
  <si>
    <t>许云</t>
  </si>
  <si>
    <t>魏沙</t>
  </si>
  <si>
    <t>522426199401125921</t>
  </si>
  <si>
    <t>张亚</t>
  </si>
  <si>
    <t>李迅</t>
  </si>
  <si>
    <t>27</t>
  </si>
  <si>
    <t>湖南大学</t>
  </si>
  <si>
    <t>第一百五十考场</t>
  </si>
  <si>
    <t>第一百四十九考场</t>
  </si>
  <si>
    <t>大方县</t>
  </si>
  <si>
    <t>代平</t>
  </si>
  <si>
    <t>18216727763</t>
  </si>
  <si>
    <t>李瑜</t>
  </si>
  <si>
    <t>周松</t>
  </si>
  <si>
    <t>周英豪</t>
  </si>
  <si>
    <t>18275655455</t>
  </si>
  <si>
    <t>522426199007228359</t>
  </si>
  <si>
    <t>胡月</t>
  </si>
  <si>
    <t>52242619900608244X</t>
  </si>
  <si>
    <t>李建</t>
  </si>
  <si>
    <t>杨芳</t>
  </si>
  <si>
    <t>第五十三考场</t>
  </si>
  <si>
    <t>统计学</t>
  </si>
  <si>
    <t>纳雍县统计局</t>
  </si>
  <si>
    <t>22</t>
  </si>
  <si>
    <t>陈左</t>
  </si>
  <si>
    <t>15761684371</t>
  </si>
  <si>
    <t>马国栋</t>
  </si>
  <si>
    <t>15685166930</t>
  </si>
  <si>
    <t>第九十一考场</t>
  </si>
  <si>
    <t>彭雄</t>
  </si>
  <si>
    <t xml:space="preserve">信息安全技术 </t>
  </si>
  <si>
    <t>18275299425</t>
  </si>
  <si>
    <t>郭太银</t>
  </si>
  <si>
    <t>15885280512</t>
  </si>
  <si>
    <t>18302591969</t>
  </si>
  <si>
    <t>李昱潼</t>
  </si>
  <si>
    <t>15685777783</t>
  </si>
  <si>
    <t>25</t>
  </si>
  <si>
    <t>张钊凡</t>
  </si>
  <si>
    <t>金亚兵</t>
  </si>
  <si>
    <t>18798608065</t>
  </si>
  <si>
    <t>周伟</t>
  </si>
  <si>
    <t>2012.7</t>
  </si>
  <si>
    <t>胡光礼</t>
  </si>
  <si>
    <t>2014.7</t>
  </si>
  <si>
    <t>罗昌然</t>
  </si>
  <si>
    <t>广播电视编导</t>
  </si>
  <si>
    <t>19</t>
  </si>
  <si>
    <t>18275074743</t>
  </si>
  <si>
    <t>蒙建军</t>
  </si>
  <si>
    <t>杨洁</t>
  </si>
  <si>
    <t>第四十四考场</t>
  </si>
  <si>
    <t>王伟</t>
  </si>
  <si>
    <t>13885487050</t>
  </si>
  <si>
    <t>李江湖</t>
  </si>
  <si>
    <t>522426199202060838</t>
  </si>
  <si>
    <t>陶芳</t>
  </si>
  <si>
    <t>522426199101067141</t>
  </si>
  <si>
    <t>第五十一考场</t>
  </si>
  <si>
    <t>何森权</t>
  </si>
  <si>
    <t>18334112880</t>
  </si>
  <si>
    <t>第二十一考场</t>
  </si>
  <si>
    <t>第五十七考场</t>
  </si>
  <si>
    <t>24</t>
  </si>
  <si>
    <t>赵招旭</t>
  </si>
  <si>
    <t>13118575008</t>
  </si>
  <si>
    <t>13984777665</t>
  </si>
  <si>
    <t>第五十八考场</t>
  </si>
  <si>
    <t>第五十九考场</t>
  </si>
  <si>
    <t>罗惟</t>
  </si>
  <si>
    <t>15885204147</t>
  </si>
  <si>
    <t>15117533396</t>
  </si>
  <si>
    <t>第二十五考场</t>
  </si>
  <si>
    <t>2017年7月</t>
  </si>
  <si>
    <t>王鲜</t>
  </si>
  <si>
    <t>2016年7月</t>
  </si>
  <si>
    <t>郭旭</t>
  </si>
  <si>
    <t>18076142106</t>
  </si>
  <si>
    <t>第二十九考场</t>
  </si>
  <si>
    <t>路世扬</t>
  </si>
  <si>
    <t>18786616375</t>
  </si>
  <si>
    <t>李玉田</t>
  </si>
  <si>
    <t>纳雍县水务局</t>
  </si>
  <si>
    <t>纳雍县河长制办公室</t>
  </si>
  <si>
    <t>12</t>
  </si>
  <si>
    <t>第三十考场</t>
  </si>
  <si>
    <t>彭万川</t>
  </si>
  <si>
    <t>18285122793</t>
  </si>
  <si>
    <t>13</t>
  </si>
  <si>
    <t>水文与水资源工程</t>
  </si>
  <si>
    <t>许瑞</t>
  </si>
  <si>
    <t>13885777330</t>
  </si>
  <si>
    <t>代勇</t>
  </si>
  <si>
    <t>15761635759</t>
  </si>
  <si>
    <t>14</t>
  </si>
  <si>
    <t>向程燕</t>
  </si>
  <si>
    <t>河北工程大学</t>
  </si>
  <si>
    <t>未留电话</t>
  </si>
  <si>
    <t>QQ1334091101</t>
  </si>
  <si>
    <t>勘查技术与工程</t>
  </si>
  <si>
    <t>纳雍县小（二）型水库管理所</t>
  </si>
  <si>
    <t>15</t>
  </si>
  <si>
    <t>资源勘查工程</t>
  </si>
  <si>
    <t>第三十一考场</t>
  </si>
  <si>
    <t>余江</t>
  </si>
  <si>
    <t>18798043082</t>
  </si>
  <si>
    <t>皮进勇</t>
  </si>
  <si>
    <t>13595976750</t>
  </si>
  <si>
    <t>纳雍县第一中学</t>
    <phoneticPr fontId="1" type="noConversion"/>
  </si>
  <si>
    <t>公共基础知识</t>
    <phoneticPr fontId="1" type="noConversion"/>
  </si>
  <si>
    <t>李瑾</t>
  </si>
  <si>
    <t>畜牧兽医</t>
  </si>
  <si>
    <t>纳雍县雍熙、文昌、居仁街道办事处</t>
  </si>
  <si>
    <t>03</t>
  </si>
  <si>
    <t>第二考场</t>
  </si>
  <si>
    <t>第三考场</t>
  </si>
  <si>
    <t>曾慧</t>
  </si>
  <si>
    <t>18744902699</t>
  </si>
  <si>
    <t>何世勇</t>
  </si>
  <si>
    <t>15185157313
18985877313</t>
  </si>
  <si>
    <t>中国农业大学</t>
  </si>
  <si>
    <t>第三十七考场</t>
  </si>
  <si>
    <t>纳雍县新闻中心</t>
  </si>
  <si>
    <t>18</t>
  </si>
  <si>
    <t>第三十九考场</t>
  </si>
  <si>
    <t>龙睿</t>
  </si>
  <si>
    <t>广播电视新闻学</t>
  </si>
  <si>
    <t>18785709224</t>
  </si>
  <si>
    <t>郭义</t>
  </si>
  <si>
    <t>马金帅</t>
  </si>
  <si>
    <t>15761636477</t>
  </si>
  <si>
    <t>汪海</t>
  </si>
  <si>
    <t>山东畜牧兽医职业学院</t>
  </si>
  <si>
    <t>18798628801</t>
  </si>
  <si>
    <t>张小雲</t>
  </si>
  <si>
    <t>13721592124</t>
  </si>
  <si>
    <t>朱江</t>
  </si>
  <si>
    <t>中国共产党纳雍县委宣传部</t>
  </si>
  <si>
    <t>20</t>
  </si>
  <si>
    <t>06</t>
  </si>
  <si>
    <t>席成</t>
  </si>
  <si>
    <t>农林牧渔类畜牧兽医类畜牧兽医</t>
  </si>
  <si>
    <t>13984777939</t>
  </si>
  <si>
    <t>敖祥</t>
  </si>
  <si>
    <t>贵州省施秉县</t>
  </si>
  <si>
    <t>18386737526</t>
  </si>
  <si>
    <t>钟文斌</t>
  </si>
  <si>
    <t>18188100334</t>
  </si>
  <si>
    <t>彭启礼</t>
  </si>
  <si>
    <t>15085750536</t>
  </si>
  <si>
    <t>杨威</t>
  </si>
  <si>
    <t>15519777181</t>
  </si>
  <si>
    <t>07</t>
  </si>
  <si>
    <t>刘兴艳</t>
  </si>
  <si>
    <t>第九考场</t>
  </si>
  <si>
    <t>何冬冬</t>
  </si>
  <si>
    <t>18386633181</t>
  </si>
  <si>
    <t>刘锋</t>
  </si>
  <si>
    <t>18396917906</t>
  </si>
  <si>
    <t>龙冬梅</t>
  </si>
  <si>
    <t>杨倩</t>
  </si>
  <si>
    <t>14785258215</t>
  </si>
  <si>
    <t>何桂梅</t>
  </si>
  <si>
    <t>18230948626</t>
  </si>
  <si>
    <t>陈大邦</t>
  </si>
  <si>
    <t>18386175228</t>
  </si>
  <si>
    <t>何兰</t>
  </si>
  <si>
    <t>文应毕</t>
  </si>
  <si>
    <t>18785035221</t>
  </si>
  <si>
    <t>曹迅</t>
  </si>
  <si>
    <t>15121528391</t>
  </si>
  <si>
    <t>08</t>
  </si>
  <si>
    <t>邱陆宣</t>
  </si>
  <si>
    <t>西南大学荣昌校区</t>
  </si>
  <si>
    <t>15085324108</t>
  </si>
  <si>
    <t>杨涛</t>
  </si>
  <si>
    <t>15185956940</t>
  </si>
  <si>
    <t>第十考场</t>
  </si>
  <si>
    <t>陈颉</t>
  </si>
  <si>
    <t>18212932956</t>
  </si>
  <si>
    <t>纳雍县市场监管局</t>
  </si>
  <si>
    <t>纳雍县食品药品检测中心</t>
  </si>
  <si>
    <t>09</t>
  </si>
  <si>
    <t>陈谦</t>
  </si>
  <si>
    <t>工学学士学位</t>
  </si>
  <si>
    <t>第十一考场</t>
  </si>
  <si>
    <t>管理学学士学位</t>
  </si>
  <si>
    <t>何江</t>
  </si>
  <si>
    <t>贵州仁怀市</t>
  </si>
  <si>
    <t>18285161733</t>
  </si>
  <si>
    <t>纳雍食品药品检测中心</t>
  </si>
  <si>
    <t>李勇</t>
  </si>
  <si>
    <t>52242619920505007X</t>
  </si>
  <si>
    <t>第十五考场</t>
  </si>
  <si>
    <t>杨娅</t>
  </si>
  <si>
    <t>湖州师范学院</t>
  </si>
  <si>
    <t>18208578757</t>
  </si>
  <si>
    <t>辽宁工程技术大学</t>
  </si>
  <si>
    <t>张悦</t>
  </si>
  <si>
    <t>郑洋</t>
  </si>
  <si>
    <t>郭咏</t>
  </si>
  <si>
    <t>522426199312230025</t>
  </si>
  <si>
    <t>黑龙江大学</t>
  </si>
  <si>
    <t>邹娴</t>
  </si>
  <si>
    <t>许嘉诺</t>
  </si>
  <si>
    <t>522426199007072411</t>
  </si>
  <si>
    <t>土地资源管理</t>
  </si>
  <si>
    <t>纳雍县国土资源局</t>
  </si>
  <si>
    <t>纳雍县不动产登记中心</t>
  </si>
  <si>
    <t>10</t>
  </si>
  <si>
    <t>测绘工程</t>
  </si>
  <si>
    <t>谢红</t>
  </si>
  <si>
    <t>2016.03</t>
  </si>
  <si>
    <t>18285114430</t>
  </si>
  <si>
    <t>朱有丽</t>
  </si>
  <si>
    <t>毕节市八寨镇</t>
  </si>
  <si>
    <t>15185058831</t>
  </si>
  <si>
    <t>张青堂</t>
  </si>
  <si>
    <t>纳雍县安全生产监督管理局</t>
  </si>
  <si>
    <t>11</t>
  </si>
  <si>
    <t>物理学</t>
  </si>
  <si>
    <t>贵州省毕节市杨家湾镇</t>
  </si>
  <si>
    <t>522422198403063613</t>
  </si>
  <si>
    <t>冶金工程</t>
  </si>
  <si>
    <t>化学</t>
  </si>
  <si>
    <t>李平</t>
  </si>
  <si>
    <t>小学教育</t>
  </si>
  <si>
    <t>英语教育</t>
  </si>
  <si>
    <t>历史学</t>
  </si>
  <si>
    <t>张习军</t>
  </si>
  <si>
    <t>纳雍县城市管理局</t>
  </si>
  <si>
    <t>23</t>
  </si>
  <si>
    <t>秦松</t>
  </si>
  <si>
    <t>赵思先</t>
  </si>
  <si>
    <t>贵州职业技术学院</t>
  </si>
  <si>
    <t>机械制造与自动化</t>
  </si>
  <si>
    <t>18687262011</t>
  </si>
  <si>
    <t>朱强</t>
  </si>
  <si>
    <t>经济学</t>
  </si>
  <si>
    <t>18386098525</t>
  </si>
  <si>
    <t>韩晶</t>
  </si>
  <si>
    <t>煤矿开采技术</t>
  </si>
  <si>
    <t>18285139728</t>
  </si>
  <si>
    <t>2014.01</t>
  </si>
  <si>
    <t>代娟</t>
  </si>
  <si>
    <t>522426199304208362</t>
  </si>
  <si>
    <t>贵州交通职业技术学院</t>
  </si>
  <si>
    <t>贵州工业职业技术学院</t>
  </si>
  <si>
    <t>李春江</t>
  </si>
  <si>
    <t>江西陶瓷工艺美术职业技术学院</t>
  </si>
  <si>
    <t>陶瓷艺术设计</t>
  </si>
  <si>
    <t>15685858866</t>
  </si>
  <si>
    <t>生物工程</t>
  </si>
  <si>
    <t>化学制药技术</t>
  </si>
  <si>
    <t>道路桥梁工程技术</t>
  </si>
  <si>
    <t>王璐</t>
  </si>
  <si>
    <t>李晓东</t>
  </si>
  <si>
    <t>语文教育</t>
  </si>
  <si>
    <t>黄烨</t>
  </si>
  <si>
    <t>纳雍县文昌街道办事处</t>
  </si>
  <si>
    <t>科学教育</t>
  </si>
  <si>
    <t>旅游管理</t>
  </si>
  <si>
    <t>财务管理</t>
  </si>
  <si>
    <t>杜彬</t>
  </si>
  <si>
    <t>520202199112249334</t>
  </si>
  <si>
    <t>贵州师范大学求是学院</t>
  </si>
  <si>
    <t>思想政治教育</t>
  </si>
  <si>
    <t>法学</t>
  </si>
  <si>
    <t>贵州省纳雍县雍熙镇</t>
  </si>
  <si>
    <t>行政管理</t>
  </si>
  <si>
    <t>社会工作</t>
  </si>
  <si>
    <t>重庆大学城市科技学院</t>
  </si>
  <si>
    <t>李芳</t>
  </si>
  <si>
    <t>文山学院</t>
  </si>
  <si>
    <t>安顺学院</t>
  </si>
  <si>
    <t>采矿工程</t>
  </si>
  <si>
    <t>西安科技大学</t>
  </si>
  <si>
    <t>水利水电工程</t>
  </si>
  <si>
    <t>纳雍县第一中学</t>
    <phoneticPr fontId="1" type="noConversion"/>
  </si>
  <si>
    <t>姓名</t>
  </si>
  <si>
    <t>性别</t>
  </si>
  <si>
    <t>政治
面貌</t>
  </si>
  <si>
    <t>学历</t>
  </si>
  <si>
    <t>毕业
时间</t>
  </si>
  <si>
    <t>毕业院校</t>
  </si>
  <si>
    <t>所学专业</t>
  </si>
  <si>
    <t>提交学历证书类型</t>
  </si>
  <si>
    <t>职位
代码</t>
  </si>
  <si>
    <t>女</t>
  </si>
  <si>
    <t>汉族</t>
  </si>
  <si>
    <t>群众</t>
  </si>
  <si>
    <t>本科</t>
  </si>
  <si>
    <t>毕业证书</t>
  </si>
  <si>
    <t>中共党员</t>
  </si>
  <si>
    <t>预备党员</t>
  </si>
  <si>
    <t>团员</t>
  </si>
  <si>
    <t>2015.07</t>
  </si>
  <si>
    <t>男</t>
  </si>
  <si>
    <t>白族</t>
  </si>
  <si>
    <t>贵州省纳雍县</t>
  </si>
  <si>
    <t>2017年7月2日 9：00-11：00</t>
  </si>
  <si>
    <t>2016.01</t>
  </si>
  <si>
    <t>2017.07</t>
  </si>
  <si>
    <t>就业推荐表</t>
  </si>
  <si>
    <t>2016.07</t>
  </si>
  <si>
    <t>贵州大学</t>
  </si>
  <si>
    <t>贵州威宁</t>
  </si>
  <si>
    <t>彝族</t>
  </si>
  <si>
    <t>2016.06</t>
  </si>
  <si>
    <t>穿青人</t>
  </si>
  <si>
    <t>苗族</t>
  </si>
  <si>
    <t>贵州省思南县</t>
  </si>
  <si>
    <t>大专</t>
  </si>
  <si>
    <t>黔南民族职业技术学院</t>
  </si>
  <si>
    <t>2012.07</t>
  </si>
  <si>
    <t>六盘水职业技术学院</t>
  </si>
  <si>
    <t>毕节学院</t>
  </si>
  <si>
    <t>贵州省威宁县</t>
  </si>
  <si>
    <t>毕节职业技术学院</t>
  </si>
  <si>
    <t>2015.01</t>
  </si>
  <si>
    <t>铜仁职业技术学院</t>
  </si>
  <si>
    <t>黔东南民族职业技术学院</t>
  </si>
  <si>
    <t>贵州省开阳县</t>
  </si>
  <si>
    <t>贵州省赫章县</t>
  </si>
  <si>
    <t>贵州毕节</t>
  </si>
  <si>
    <t>遵义职业技术学院</t>
  </si>
  <si>
    <t>贵州金沙</t>
  </si>
  <si>
    <t>2010.07</t>
  </si>
  <si>
    <t>贵州省织金县</t>
  </si>
  <si>
    <t>2013.07</t>
  </si>
  <si>
    <t>安顺职业技术学院</t>
  </si>
  <si>
    <t>贵州大方</t>
  </si>
  <si>
    <t>贵州纳雍</t>
  </si>
  <si>
    <t>2014.07</t>
  </si>
  <si>
    <t>贵州省黔西县</t>
  </si>
  <si>
    <t>2014.06</t>
  </si>
  <si>
    <t>贵州省毕节市</t>
  </si>
  <si>
    <t>中央广播电视大学</t>
  </si>
  <si>
    <t>2015.12</t>
  </si>
  <si>
    <t>贵州省大方县</t>
  </si>
  <si>
    <t>2016.12</t>
  </si>
  <si>
    <t>贵州黔西</t>
  </si>
  <si>
    <t>2008.07</t>
  </si>
  <si>
    <t>云南农业职业技术学院</t>
  </si>
  <si>
    <t>2013.06</t>
  </si>
  <si>
    <t>贵州铜仁</t>
  </si>
  <si>
    <t>贵州省毕节</t>
  </si>
  <si>
    <t>522426199311301610</t>
  </si>
  <si>
    <t>贵州省纳雍县龙场镇</t>
  </si>
  <si>
    <t>2017.06</t>
  </si>
  <si>
    <t>贵州民族大学</t>
  </si>
  <si>
    <t>电子信息工程</t>
  </si>
  <si>
    <t>李丽</t>
  </si>
  <si>
    <t>贵阳学院</t>
  </si>
  <si>
    <t>黔南民族师范学院</t>
  </si>
  <si>
    <t>贵州财经大学</t>
  </si>
  <si>
    <t>贵州师范学院</t>
  </si>
  <si>
    <t>遵义师范学院</t>
  </si>
  <si>
    <t>六盘水师范学院</t>
  </si>
  <si>
    <t>西北民族大学</t>
  </si>
  <si>
    <t>出生日期</t>
    <phoneticPr fontId="1" type="noConversion"/>
  </si>
  <si>
    <t>身份证后四位</t>
    <phoneticPr fontId="1" type="noConversion"/>
  </si>
  <si>
    <t>户籍所在地</t>
    <phoneticPr fontId="1" type="noConversion"/>
  </si>
  <si>
    <t>学历</t>
    <phoneticPr fontId="1" type="noConversion"/>
  </si>
  <si>
    <t>准考证</t>
    <phoneticPr fontId="1" type="noConversion"/>
  </si>
  <si>
    <t>座位号</t>
    <phoneticPr fontId="1" type="noConversion"/>
  </si>
  <si>
    <t>加分分值</t>
    <phoneticPr fontId="1" type="noConversion"/>
  </si>
  <si>
    <t>联系电话</t>
    <phoneticPr fontId="1" type="noConversion"/>
  </si>
  <si>
    <t>信息录入人</t>
    <phoneticPr fontId="1" type="noConversion"/>
  </si>
  <si>
    <t>备注</t>
    <phoneticPr fontId="1" type="noConversion"/>
  </si>
  <si>
    <t>动物科学</t>
  </si>
  <si>
    <t>蔡娟</t>
  </si>
  <si>
    <t>无学位证</t>
  </si>
  <si>
    <t>张洪</t>
  </si>
  <si>
    <t>纳雍县第一中学</t>
    <phoneticPr fontId="1" type="noConversion"/>
  </si>
  <si>
    <t>公共基础知识</t>
    <phoneticPr fontId="1" type="noConversion"/>
  </si>
  <si>
    <t>党员</t>
  </si>
  <si>
    <t>谢显云</t>
  </si>
  <si>
    <t>纳雍县各乡（镇）人民政府</t>
  </si>
  <si>
    <t>04</t>
  </si>
  <si>
    <t>13885692012</t>
  </si>
  <si>
    <t>胡泽浩</t>
  </si>
  <si>
    <t>山东省畜牧兽医职业学院</t>
  </si>
  <si>
    <t>18230762211</t>
  </si>
  <si>
    <t>徐华彦</t>
  </si>
  <si>
    <t>18722775761</t>
  </si>
  <si>
    <t>核查</t>
  </si>
  <si>
    <t>共青团员</t>
  </si>
  <si>
    <t>第四考场</t>
  </si>
  <si>
    <t>15703057437</t>
  </si>
  <si>
    <t>杨红俄</t>
  </si>
  <si>
    <t>05</t>
  </si>
  <si>
    <t>第六考场</t>
  </si>
  <si>
    <t>第五考场</t>
  </si>
  <si>
    <t>岳雍</t>
  </si>
  <si>
    <t>18798778408</t>
  </si>
  <si>
    <t>余涛</t>
  </si>
  <si>
    <t>贵州省岑巩县</t>
  </si>
  <si>
    <t>18286074563</t>
  </si>
  <si>
    <t>庄益</t>
  </si>
  <si>
    <t>18386619144</t>
  </si>
  <si>
    <t>第七考场</t>
  </si>
  <si>
    <t>第八考场</t>
  </si>
  <si>
    <t>王朝华</t>
  </si>
  <si>
    <t>贵州省铜仁县</t>
  </si>
  <si>
    <t>18386629265</t>
  </si>
  <si>
    <t>田华强</t>
  </si>
  <si>
    <t>18385914534</t>
  </si>
  <si>
    <t>罗兴</t>
  </si>
  <si>
    <t>52242219890926464X</t>
  </si>
  <si>
    <t>17684045617</t>
  </si>
  <si>
    <t>贵州省绥阳县</t>
  </si>
  <si>
    <t>26</t>
  </si>
  <si>
    <t>何垒</t>
  </si>
  <si>
    <t>杨剑</t>
  </si>
  <si>
    <t>张邦建</t>
  </si>
  <si>
    <t>彭圣</t>
  </si>
  <si>
    <t>522401199007140077</t>
  </si>
  <si>
    <t>钟思琦</t>
  </si>
  <si>
    <t>15708679979</t>
  </si>
  <si>
    <t>文春茂</t>
  </si>
  <si>
    <t>15519146696</t>
  </si>
  <si>
    <t>何磊</t>
  </si>
  <si>
    <t>建筑环境与设备工程</t>
  </si>
  <si>
    <t>第五十五考场</t>
  </si>
  <si>
    <t>第五十六考场</t>
  </si>
  <si>
    <t>第一百一十六考场</t>
  </si>
  <si>
    <t>第一百四十三考场</t>
  </si>
  <si>
    <t>报考单位</t>
  </si>
  <si>
    <t>考试地点</t>
    <phoneticPr fontId="1" type="noConversion"/>
  </si>
  <si>
    <t>考试科目</t>
    <phoneticPr fontId="1" type="noConversion"/>
  </si>
  <si>
    <t>考试时间</t>
    <phoneticPr fontId="1" type="noConversion"/>
  </si>
  <si>
    <t>考场</t>
    <phoneticPr fontId="1" type="noConversion"/>
  </si>
  <si>
    <t>公共基础知识</t>
    <phoneticPr fontId="1" type="noConversion"/>
  </si>
  <si>
    <t>纳雍县第五中学</t>
    <phoneticPr fontId="1" type="noConversion"/>
  </si>
  <si>
    <t>编号</t>
    <phoneticPr fontId="1" type="noConversion"/>
  </si>
  <si>
    <t>姓名</t>
    <phoneticPr fontId="1" type="noConversion"/>
  </si>
  <si>
    <t>性别</t>
    <phoneticPr fontId="1" type="noConversion"/>
  </si>
  <si>
    <t>民族</t>
    <phoneticPr fontId="1" type="noConversion"/>
  </si>
  <si>
    <t>身份证</t>
    <phoneticPr fontId="1" type="noConversion"/>
  </si>
  <si>
    <t>筛选项</t>
    <phoneticPr fontId="1" type="noConversion"/>
  </si>
  <si>
    <t>职位</t>
    <phoneticPr fontId="1" type="noConversion"/>
  </si>
  <si>
    <t>录入人</t>
    <phoneticPr fontId="1" type="noConversion"/>
  </si>
  <si>
    <t>考场号（小写）</t>
    <phoneticPr fontId="1" type="noConversion"/>
  </si>
  <si>
    <t>笔试考场</t>
    <phoneticPr fontId="1" type="noConversion"/>
  </si>
  <si>
    <t>合格</t>
    <phoneticPr fontId="1" type="noConversion"/>
  </si>
  <si>
    <t>备注</t>
    <phoneticPr fontId="1" type="noConversion"/>
  </si>
  <si>
    <t>考察是否合格</t>
    <phoneticPr fontId="1" type="noConversion"/>
  </si>
  <si>
    <t>合格</t>
    <phoneticPr fontId="1" type="noConversion"/>
  </si>
  <si>
    <t>合格</t>
    <phoneticPr fontId="1" type="noConversion"/>
  </si>
  <si>
    <t>合格</t>
    <phoneticPr fontId="1" type="noConversion"/>
  </si>
  <si>
    <t>合格</t>
    <phoneticPr fontId="1" type="noConversion"/>
  </si>
  <si>
    <t>纳雍县文昌街道农业服务中心</t>
  </si>
  <si>
    <t>纳雍县雍熙街道农业服务中心</t>
  </si>
  <si>
    <t>纳雍县勺窝镇农业服务中心</t>
  </si>
  <si>
    <t>纳雍县阳长镇农业服务中心</t>
  </si>
  <si>
    <t>纳雍县维新镇农业服务中心</t>
  </si>
  <si>
    <t>纳雍县董地苗族彝族乡农业服务中心</t>
  </si>
  <si>
    <t>纳雍县玉龙坝镇农业服务中心</t>
  </si>
  <si>
    <t>纳雍县百兴镇农业服务中心</t>
  </si>
  <si>
    <t>纳雍县姑开苗族彝族乡农业服务中心</t>
  </si>
  <si>
    <t>纳雍县厍东关彝族白族苗族乡农业服务中心</t>
  </si>
  <si>
    <t>纳雍县龙场镇农业服务中心</t>
  </si>
  <si>
    <t>纳雍县化作苗族彝族乡农业服务中心</t>
  </si>
  <si>
    <t>纳雍县沙包镇农业服务中心</t>
  </si>
  <si>
    <t>纳雍县锅圈岩苗族彝族乡农业服务中心</t>
  </si>
  <si>
    <t>纳雍县羊场苗族彝族乡农业服务中心</t>
  </si>
  <si>
    <t>纳雍县昆寨苗族彝族白族乡农业服务中心</t>
  </si>
  <si>
    <t>纳雍县左鸠戛彝族苗族乡农业服务中心</t>
  </si>
  <si>
    <t>纳雍县张家湾镇农业服务中心</t>
  </si>
  <si>
    <t>纳雍县维新镇林业环保站</t>
  </si>
  <si>
    <t>纳雍县左鸠戛彝族苗族乡林业环保站</t>
  </si>
  <si>
    <t>纳雍县羊场苗族彝族乡村建站</t>
  </si>
  <si>
    <t>纳雍县董地苗族彝族乡计划生育协会</t>
  </si>
  <si>
    <t>纳雍县昆寨苗族彝族白族乡计划生育协会</t>
  </si>
  <si>
    <t>纳雍县维新镇计划生育协会</t>
  </si>
  <si>
    <t>纳雍县勺窝镇科技教育文化信息服务中心</t>
  </si>
  <si>
    <t>纳雍县厍东关彝族白族苗族乡科技教育文化信息服务中心</t>
  </si>
  <si>
    <t>纳雍县董地苗族彝族乡科技教育文化信息服务中心</t>
  </si>
  <si>
    <t>纳雍县姑开苗族彝族乡科技教育文化信息服务中心</t>
  </si>
  <si>
    <t>纳雍县左鸠戛彝族苗族乡科技教育文化信息服务中心</t>
  </si>
  <si>
    <t>中国共产党纳雍县委宣传部外宣办</t>
    <phoneticPr fontId="1" type="noConversion"/>
  </si>
  <si>
    <t>纳雍县统计局乡镇统计管理办公室</t>
    <phoneticPr fontId="1" type="noConversion"/>
  </si>
  <si>
    <t>纳雍县城市管理局新区监察执法中队</t>
    <phoneticPr fontId="1" type="noConversion"/>
  </si>
  <si>
    <t>纳雍县文昌街道办事处城市管理办公室</t>
    <phoneticPr fontId="1" type="noConversion"/>
  </si>
  <si>
    <t>纳雍县文昌街道办事处安全生产监督管理站</t>
    <phoneticPr fontId="1" type="noConversion"/>
  </si>
  <si>
    <t>纳雍县文昌街道办事处农业服务中心</t>
    <phoneticPr fontId="1" type="noConversion"/>
  </si>
  <si>
    <t>序号</t>
    <phoneticPr fontId="1" type="noConversion"/>
  </si>
  <si>
    <t>纳雍县河长制办公室</t>
    <phoneticPr fontId="1" type="noConversion"/>
  </si>
  <si>
    <t>选岗结果</t>
    <phoneticPr fontId="1" type="noConversion"/>
  </si>
  <si>
    <t>纳雍县2017年第二批面向社会公开招聘事业单位工作人员考察合格第一批公示人员名单</t>
    <phoneticPr fontId="1" type="noConversion"/>
  </si>
</sst>
</file>

<file path=xl/styles.xml><?xml version="1.0" encoding="utf-8"?>
<styleSheet xmlns="http://schemas.openxmlformats.org/spreadsheetml/2006/main">
  <numFmts count="1">
    <numFmt numFmtId="189" formatCode="[DBNum1][$-804]General"/>
  </numFmts>
  <fonts count="12">
    <font>
      <sz val="12"/>
      <name val="宋体"/>
      <charset val="134"/>
    </font>
    <font>
      <sz val="9"/>
      <name val="宋体"/>
      <charset val="134"/>
    </font>
    <font>
      <sz val="12"/>
      <name val="宋体"/>
      <charset val="134"/>
    </font>
    <font>
      <sz val="10"/>
      <name val="宋体"/>
      <charset val="134"/>
    </font>
    <font>
      <b/>
      <sz val="10"/>
      <name val="宋体"/>
      <charset val="134"/>
    </font>
    <font>
      <sz val="10"/>
      <color indexed="10"/>
      <name val="宋体"/>
      <charset val="134"/>
    </font>
    <font>
      <sz val="10"/>
      <name val="Arial"/>
      <family val="2"/>
    </font>
    <font>
      <b/>
      <sz val="9"/>
      <name val="宋体"/>
      <charset val="134"/>
    </font>
    <font>
      <sz val="10"/>
      <name val="宋体"/>
      <charset val="134"/>
    </font>
    <font>
      <sz val="10"/>
      <name val="宋体"/>
      <charset val="134"/>
    </font>
    <font>
      <b/>
      <sz val="14"/>
      <name val="宋体"/>
      <charset val="134"/>
    </font>
    <font>
      <sz val="9"/>
      <name val="宋体"/>
      <charset val="134"/>
      <scheme val="minor"/>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6" fillId="0" borderId="0">
      <alignment vertical="center"/>
    </xf>
    <xf numFmtId="0" fontId="2" fillId="0" borderId="0"/>
    <xf numFmtId="0" fontId="2" fillId="0" borderId="0">
      <alignment vertical="center"/>
    </xf>
    <xf numFmtId="0" fontId="2" fillId="0" borderId="0">
      <alignment vertical="center"/>
    </xf>
  </cellStyleXfs>
  <cellXfs count="25">
    <xf numFmtId="0" fontId="0" fillId="0" borderId="0" xfId="0">
      <alignment vertical="center"/>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shrinkToFit="1"/>
    </xf>
    <xf numFmtId="49" fontId="3" fillId="2" borderId="1" xfId="2" applyNumberFormat="1" applyFont="1" applyFill="1" applyBorder="1" applyAlignment="1">
      <alignment horizontal="center" vertical="center" shrinkToFit="1"/>
    </xf>
    <xf numFmtId="0" fontId="3" fillId="2" borderId="1"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0" xfId="0" applyNumberFormat="1" applyFont="1" applyFill="1" applyAlignment="1">
      <alignment horizontal="center" vertical="center" wrapText="1"/>
    </xf>
    <xf numFmtId="0" fontId="3" fillId="2" borderId="0" xfId="0" applyNumberFormat="1" applyFont="1" applyFill="1" applyAlignment="1">
      <alignment horizontal="center" vertical="center" wrapText="1"/>
    </xf>
    <xf numFmtId="0" fontId="3" fillId="2" borderId="0" xfId="0" applyNumberFormat="1" applyFont="1" applyFill="1" applyAlignment="1">
      <alignment horizontal="center" vertical="center" shrinkToFit="1"/>
    </xf>
    <xf numFmtId="49" fontId="3" fillId="2" borderId="0" xfId="0" applyNumberFormat="1" applyFont="1" applyFill="1" applyBorder="1" applyAlignment="1">
      <alignment horizontal="center" vertical="center" shrinkToFit="1"/>
    </xf>
    <xf numFmtId="0" fontId="3" fillId="2" borderId="0" xfId="0" applyNumberFormat="1" applyFont="1" applyFill="1" applyBorder="1" applyAlignment="1">
      <alignment horizontal="center" vertical="center" shrinkToFit="1"/>
    </xf>
    <xf numFmtId="189" fontId="3" fillId="2" borderId="1" xfId="0" applyNumberFormat="1" applyFont="1" applyFill="1" applyBorder="1" applyAlignment="1">
      <alignment horizontal="center" vertical="center" shrinkToFit="1"/>
    </xf>
    <xf numFmtId="49" fontId="3" fillId="2" borderId="0" xfId="0" applyNumberFormat="1" applyFont="1" applyFill="1" applyAlignment="1">
      <alignment horizontal="center" vertical="center" shrinkToFit="1"/>
    </xf>
    <xf numFmtId="0" fontId="0" fillId="0" borderId="1" xfId="0" applyBorder="1">
      <alignment vertical="center"/>
    </xf>
    <xf numFmtId="49" fontId="5" fillId="3" borderId="1" xfId="0" applyNumberFormat="1" applyFont="1" applyFill="1" applyBorder="1" applyAlignment="1">
      <alignment horizontal="center" vertical="center" shrinkToFit="1"/>
    </xf>
    <xf numFmtId="0" fontId="7" fillId="4" borderId="1" xfId="2"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4"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shrinkToFit="1"/>
    </xf>
    <xf numFmtId="49" fontId="3" fillId="2" borderId="0" xfId="0" applyNumberFormat="1" applyFont="1" applyFill="1" applyBorder="1" applyAlignment="1">
      <alignment horizontal="left" vertical="center" shrinkToFit="1"/>
    </xf>
    <xf numFmtId="49" fontId="9" fillId="2" borderId="1" xfId="0" applyNumberFormat="1" applyFont="1" applyFill="1" applyBorder="1" applyAlignment="1">
      <alignment horizontal="left" vertical="center" shrinkToFit="1"/>
    </xf>
    <xf numFmtId="49" fontId="8" fillId="2" borderId="1" xfId="0" applyNumberFormat="1" applyFont="1" applyFill="1" applyBorder="1" applyAlignment="1">
      <alignment horizontal="left" vertical="center" shrinkToFit="1"/>
    </xf>
    <xf numFmtId="0" fontId="10" fillId="2" borderId="2" xfId="0" applyNumberFormat="1" applyFont="1" applyFill="1" applyBorder="1" applyAlignment="1">
      <alignment horizontal="center" vertical="center" shrinkToFit="1"/>
    </xf>
  </cellXfs>
  <cellStyles count="5">
    <cellStyle name="常规" xfId="0" builtinId="0"/>
    <cellStyle name="常规 2" xfId="1"/>
    <cellStyle name="常规 2 10 2 2" xfId="2"/>
    <cellStyle name="常规 3" xfId="3"/>
    <cellStyle name="常规 8" xfId="4"/>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effectLst>
          <a:outerShdw blurRad="50800" dist="50800" dir="5400000" algn="ctr" rotWithShape="0">
            <a:schemeClr val="bg2"/>
          </a:outerShdw>
        </a:effectLst>
      </a:spPr>
      <a:bodyPr rtlCol="0" anchor="ctr"/>
      <a:lstStyle>
        <a:defPPr algn="ctr">
          <a:defRPr sz="1100">
            <a:effectLst>
              <a:outerShdw blurRad="50800" dist="50800" dir="5400000" algn="ctr" rotWithShape="0">
                <a:schemeClr val="bg2"/>
              </a:outerShdw>
            </a:effectLs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7"/>
  <sheetViews>
    <sheetView topLeftCell="A10" workbookViewId="0">
      <selection activeCell="E24" sqref="E24"/>
    </sheetView>
  </sheetViews>
  <sheetFormatPr defaultRowHeight="14.25"/>
  <sheetData>
    <row r="1" spans="1:8">
      <c r="A1" s="15" t="s">
        <v>503</v>
      </c>
      <c r="B1" s="15" t="s">
        <v>504</v>
      </c>
      <c r="C1" s="15" t="s">
        <v>505</v>
      </c>
      <c r="D1" s="15" t="s">
        <v>506</v>
      </c>
      <c r="E1" s="15" t="s">
        <v>507</v>
      </c>
      <c r="F1" s="15" t="s">
        <v>508</v>
      </c>
      <c r="G1" s="15" t="s">
        <v>509</v>
      </c>
      <c r="H1" s="15" t="s">
        <v>510</v>
      </c>
    </row>
    <row r="2" spans="1:8">
      <c r="A2" s="15">
        <v>277</v>
      </c>
      <c r="B2" s="15" t="s">
        <v>246</v>
      </c>
      <c r="C2" s="15" t="s">
        <v>365</v>
      </c>
      <c r="D2" s="15" t="s">
        <v>357</v>
      </c>
      <c r="E2" s="15" t="s">
        <v>415</v>
      </c>
      <c r="F2" s="15">
        <v>2</v>
      </c>
      <c r="G2" s="7" t="s">
        <v>239</v>
      </c>
      <c r="H2" s="7" t="s">
        <v>178</v>
      </c>
    </row>
    <row r="3" spans="1:8">
      <c r="A3" s="15">
        <v>1645</v>
      </c>
      <c r="B3" s="15" t="s">
        <v>312</v>
      </c>
      <c r="C3" s="15" t="s">
        <v>356</v>
      </c>
      <c r="D3" s="15" t="s">
        <v>375</v>
      </c>
      <c r="E3" s="15" t="s">
        <v>313</v>
      </c>
      <c r="F3" s="15">
        <v>2</v>
      </c>
      <c r="G3" s="7" t="s">
        <v>299</v>
      </c>
      <c r="H3" s="7" t="s">
        <v>300</v>
      </c>
    </row>
    <row r="4" spans="1:8">
      <c r="A4" s="15">
        <v>1650</v>
      </c>
      <c r="B4" s="15" t="s">
        <v>312</v>
      </c>
      <c r="C4" s="15" t="s">
        <v>356</v>
      </c>
      <c r="D4" s="15" t="s">
        <v>375</v>
      </c>
      <c r="E4" s="15" t="s">
        <v>313</v>
      </c>
      <c r="F4" s="15">
        <v>2</v>
      </c>
      <c r="G4" s="7" t="s">
        <v>299</v>
      </c>
      <c r="H4" s="7" t="s">
        <v>300</v>
      </c>
    </row>
    <row r="5" spans="1:8">
      <c r="A5" s="15">
        <v>1922</v>
      </c>
      <c r="B5" s="15" t="s">
        <v>331</v>
      </c>
      <c r="C5" s="15" t="s">
        <v>365</v>
      </c>
      <c r="D5" s="15" t="s">
        <v>357</v>
      </c>
      <c r="E5" s="15" t="s">
        <v>332</v>
      </c>
      <c r="F5" s="15">
        <v>2</v>
      </c>
      <c r="G5" s="16" t="s">
        <v>105</v>
      </c>
      <c r="H5" s="16" t="s">
        <v>111</v>
      </c>
    </row>
    <row r="6" spans="1:8">
      <c r="A6" s="15">
        <v>3336</v>
      </c>
      <c r="B6" s="15" t="s">
        <v>331</v>
      </c>
      <c r="C6" s="15" t="s">
        <v>365</v>
      </c>
      <c r="D6" s="15" t="s">
        <v>357</v>
      </c>
      <c r="E6" s="15" t="s">
        <v>332</v>
      </c>
      <c r="F6" s="15">
        <v>2</v>
      </c>
      <c r="G6" s="7" t="s">
        <v>480</v>
      </c>
      <c r="H6" s="7" t="s">
        <v>481</v>
      </c>
    </row>
    <row r="7" spans="1:8">
      <c r="A7" s="15">
        <v>2217</v>
      </c>
      <c r="B7" s="15" t="s">
        <v>196</v>
      </c>
      <c r="C7" s="15" t="s">
        <v>365</v>
      </c>
      <c r="D7" s="15" t="s">
        <v>377</v>
      </c>
      <c r="E7" s="15" t="s">
        <v>83</v>
      </c>
      <c r="F7" s="15">
        <v>2</v>
      </c>
      <c r="G7" s="7" t="s">
        <v>105</v>
      </c>
      <c r="H7" s="7" t="s">
        <v>111</v>
      </c>
    </row>
    <row r="8" spans="1:8">
      <c r="A8" s="15">
        <v>9313</v>
      </c>
      <c r="B8" s="15" t="s">
        <v>196</v>
      </c>
      <c r="C8" s="15" t="s">
        <v>365</v>
      </c>
      <c r="D8" s="15" t="s">
        <v>377</v>
      </c>
      <c r="E8" s="15" t="s">
        <v>83</v>
      </c>
      <c r="F8" s="15">
        <v>2</v>
      </c>
      <c r="G8" s="7" t="s">
        <v>14</v>
      </c>
      <c r="H8" s="7" t="s">
        <v>490</v>
      </c>
    </row>
    <row r="9" spans="1:8">
      <c r="A9" s="15">
        <v>458</v>
      </c>
      <c r="B9" s="15" t="s">
        <v>268</v>
      </c>
      <c r="C9" s="15" t="s">
        <v>356</v>
      </c>
      <c r="D9" s="15" t="s">
        <v>375</v>
      </c>
      <c r="E9" s="15" t="s">
        <v>269</v>
      </c>
      <c r="F9" s="15">
        <v>2</v>
      </c>
      <c r="G9" s="7" t="s">
        <v>250</v>
      </c>
      <c r="H9" s="7" t="s">
        <v>267</v>
      </c>
    </row>
    <row r="10" spans="1:8">
      <c r="A10" s="15">
        <v>6353</v>
      </c>
      <c r="B10" s="15" t="s">
        <v>268</v>
      </c>
      <c r="C10" s="15" t="s">
        <v>356</v>
      </c>
      <c r="D10" s="15" t="s">
        <v>375</v>
      </c>
      <c r="E10" s="15" t="s">
        <v>269</v>
      </c>
      <c r="F10" s="15">
        <v>2</v>
      </c>
      <c r="G10" s="7" t="s">
        <v>49</v>
      </c>
      <c r="H10" s="7" t="s">
        <v>33</v>
      </c>
    </row>
    <row r="11" spans="1:8">
      <c r="A11" s="15">
        <v>240</v>
      </c>
      <c r="B11" s="15" t="s">
        <v>234</v>
      </c>
      <c r="C11" s="15" t="s">
        <v>356</v>
      </c>
      <c r="D11" s="15" t="s">
        <v>378</v>
      </c>
      <c r="E11" s="15" t="s">
        <v>477</v>
      </c>
      <c r="F11" s="15">
        <v>2</v>
      </c>
      <c r="G11" s="7" t="s">
        <v>220</v>
      </c>
      <c r="H11" s="7" t="s">
        <v>227</v>
      </c>
    </row>
    <row r="12" spans="1:8">
      <c r="A12" s="15">
        <v>2339</v>
      </c>
      <c r="B12" s="15" t="s">
        <v>84</v>
      </c>
      <c r="C12" s="15" t="s">
        <v>356</v>
      </c>
      <c r="D12" s="15" t="s">
        <v>357</v>
      </c>
      <c r="E12" s="15" t="s">
        <v>85</v>
      </c>
      <c r="F12" s="15">
        <v>2</v>
      </c>
      <c r="G12" s="7" t="s">
        <v>105</v>
      </c>
      <c r="H12" s="7" t="s">
        <v>111</v>
      </c>
    </row>
    <row r="13" spans="1:8">
      <c r="A13" s="15">
        <v>8702</v>
      </c>
      <c r="B13" s="15" t="s">
        <v>84</v>
      </c>
      <c r="C13" s="15" t="s">
        <v>356</v>
      </c>
      <c r="D13" s="15" t="s">
        <v>357</v>
      </c>
      <c r="E13" s="15" t="s">
        <v>85</v>
      </c>
      <c r="F13" s="15">
        <v>2</v>
      </c>
      <c r="G13" s="7" t="s">
        <v>14</v>
      </c>
      <c r="H13" s="7" t="s">
        <v>490</v>
      </c>
    </row>
    <row r="14" spans="1:8">
      <c r="A14" s="15">
        <v>8191</v>
      </c>
      <c r="B14" s="15" t="s">
        <v>62</v>
      </c>
      <c r="C14" s="15" t="s">
        <v>356</v>
      </c>
      <c r="D14" s="15" t="s">
        <v>366</v>
      </c>
      <c r="E14" s="15" t="s">
        <v>13</v>
      </c>
      <c r="F14" s="15">
        <v>2</v>
      </c>
      <c r="G14" s="7" t="s">
        <v>31</v>
      </c>
      <c r="H14" s="7" t="s">
        <v>12</v>
      </c>
    </row>
    <row r="15" spans="1:8">
      <c r="A15" s="15">
        <v>1324</v>
      </c>
      <c r="B15" s="15" t="s">
        <v>122</v>
      </c>
      <c r="C15" s="15" t="s">
        <v>365</v>
      </c>
      <c r="D15" s="15" t="s">
        <v>357</v>
      </c>
      <c r="E15" s="15" t="s">
        <v>123</v>
      </c>
      <c r="F15" s="15">
        <v>2</v>
      </c>
      <c r="G15" s="7" t="s">
        <v>206</v>
      </c>
      <c r="H15" s="7" t="s">
        <v>204</v>
      </c>
    </row>
    <row r="16" spans="1:8">
      <c r="A16" s="15">
        <v>6722</v>
      </c>
      <c r="B16" s="15" t="s">
        <v>122</v>
      </c>
      <c r="C16" s="15" t="s">
        <v>365</v>
      </c>
      <c r="D16" s="15" t="s">
        <v>357</v>
      </c>
      <c r="E16" s="15" t="s">
        <v>123</v>
      </c>
      <c r="F16" s="15">
        <v>2</v>
      </c>
      <c r="G16" s="7" t="s">
        <v>49</v>
      </c>
      <c r="H16" s="7" t="s">
        <v>204</v>
      </c>
    </row>
    <row r="17" spans="1:8">
      <c r="A17" s="15">
        <v>2885</v>
      </c>
      <c r="B17" s="15" t="s">
        <v>293</v>
      </c>
      <c r="C17" s="15" t="s">
        <v>365</v>
      </c>
      <c r="D17" s="15" t="s">
        <v>377</v>
      </c>
      <c r="E17" s="15" t="s">
        <v>290</v>
      </c>
      <c r="F17" s="15">
        <v>2</v>
      </c>
      <c r="G17" s="7" t="s">
        <v>105</v>
      </c>
      <c r="H17" s="7" t="s">
        <v>106</v>
      </c>
    </row>
    <row r="18" spans="1:8">
      <c r="A18" s="15">
        <v>4269</v>
      </c>
      <c r="B18" s="15" t="s">
        <v>293</v>
      </c>
      <c r="C18" s="15" t="s">
        <v>365</v>
      </c>
      <c r="D18" s="15" t="s">
        <v>377</v>
      </c>
      <c r="E18" s="15" t="s">
        <v>290</v>
      </c>
      <c r="F18" s="15">
        <v>2</v>
      </c>
      <c r="G18" s="7" t="s">
        <v>480</v>
      </c>
      <c r="H18" s="7" t="s">
        <v>300</v>
      </c>
    </row>
    <row r="19" spans="1:8">
      <c r="A19" s="15">
        <v>357</v>
      </c>
      <c r="B19" s="15" t="s">
        <v>259</v>
      </c>
      <c r="C19" s="15" t="s">
        <v>365</v>
      </c>
      <c r="D19" s="15" t="s">
        <v>377</v>
      </c>
      <c r="E19" s="15" t="s">
        <v>260</v>
      </c>
      <c r="F19" s="15">
        <v>2</v>
      </c>
      <c r="G19" s="7" t="s">
        <v>250</v>
      </c>
      <c r="H19" s="7" t="s">
        <v>420</v>
      </c>
    </row>
    <row r="20" spans="1:8">
      <c r="A20" s="15">
        <v>6043</v>
      </c>
      <c r="B20" s="15" t="s">
        <v>259</v>
      </c>
      <c r="C20" s="15" t="s">
        <v>365</v>
      </c>
      <c r="D20" s="15" t="s">
        <v>377</v>
      </c>
      <c r="E20" s="15" t="s">
        <v>260</v>
      </c>
      <c r="F20" s="15">
        <v>2</v>
      </c>
      <c r="G20" s="7" t="s">
        <v>49</v>
      </c>
      <c r="H20" s="7" t="s">
        <v>51</v>
      </c>
    </row>
    <row r="21" spans="1:8">
      <c r="A21" s="15">
        <v>7255</v>
      </c>
      <c r="B21" s="15" t="s">
        <v>79</v>
      </c>
      <c r="C21" s="15" t="s">
        <v>356</v>
      </c>
      <c r="D21" s="15" t="s">
        <v>378</v>
      </c>
      <c r="E21" s="15" t="s">
        <v>69</v>
      </c>
      <c r="F21" s="15">
        <v>2</v>
      </c>
      <c r="G21" s="7" t="s">
        <v>31</v>
      </c>
      <c r="H21" s="7" t="s">
        <v>71</v>
      </c>
    </row>
    <row r="22" spans="1:8">
      <c r="A22" s="15">
        <v>8190</v>
      </c>
      <c r="B22" s="15" t="s">
        <v>20</v>
      </c>
      <c r="C22" s="15" t="s">
        <v>356</v>
      </c>
      <c r="D22" s="15" t="s">
        <v>357</v>
      </c>
      <c r="E22" s="15" t="s">
        <v>13</v>
      </c>
      <c r="F22" s="15">
        <v>2</v>
      </c>
      <c r="G22" s="7" t="s">
        <v>31</v>
      </c>
      <c r="H22" s="7" t="s">
        <v>12</v>
      </c>
    </row>
    <row r="23" spans="1:8">
      <c r="A23" s="15">
        <v>203</v>
      </c>
      <c r="B23" s="15" t="s">
        <v>476</v>
      </c>
      <c r="C23" s="15" t="s">
        <v>356</v>
      </c>
      <c r="D23" s="15" t="s">
        <v>357</v>
      </c>
      <c r="E23" s="15" t="s">
        <v>477</v>
      </c>
      <c r="F23" s="15">
        <v>2</v>
      </c>
      <c r="G23" s="7" t="s">
        <v>207</v>
      </c>
      <c r="H23" s="7" t="s">
        <v>439</v>
      </c>
    </row>
    <row r="24" spans="1:8">
      <c r="A24" s="15">
        <v>3208</v>
      </c>
      <c r="B24" s="15" t="s">
        <v>484</v>
      </c>
      <c r="C24" s="15" t="s">
        <v>365</v>
      </c>
      <c r="D24" s="15" t="s">
        <v>357</v>
      </c>
      <c r="E24" s="15" t="s">
        <v>485</v>
      </c>
      <c r="F24" s="15">
        <v>2</v>
      </c>
      <c r="G24" s="7" t="s">
        <v>480</v>
      </c>
      <c r="H24" s="7" t="s">
        <v>481</v>
      </c>
    </row>
    <row r="25" spans="1:8">
      <c r="A25" s="15">
        <v>3308</v>
      </c>
      <c r="B25" s="15" t="s">
        <v>484</v>
      </c>
      <c r="C25" s="15" t="s">
        <v>365</v>
      </c>
      <c r="D25" s="15" t="s">
        <v>357</v>
      </c>
      <c r="E25" s="15" t="s">
        <v>485</v>
      </c>
      <c r="F25" s="15">
        <v>2</v>
      </c>
      <c r="G25" s="7" t="s">
        <v>480</v>
      </c>
      <c r="H25" s="7" t="s">
        <v>481</v>
      </c>
    </row>
    <row r="26" spans="1:8">
      <c r="A26" s="15">
        <v>1427</v>
      </c>
      <c r="B26" s="15" t="s">
        <v>124</v>
      </c>
      <c r="C26" s="15" t="s">
        <v>356</v>
      </c>
      <c r="D26" s="15" t="s">
        <v>377</v>
      </c>
      <c r="E26" s="15" t="s">
        <v>125</v>
      </c>
      <c r="F26" s="15">
        <v>2</v>
      </c>
      <c r="G26" s="7" t="s">
        <v>206</v>
      </c>
      <c r="H26" s="7" t="s">
        <v>204</v>
      </c>
    </row>
    <row r="27" spans="1:8">
      <c r="A27" s="15">
        <v>5979</v>
      </c>
      <c r="B27" s="15" t="s">
        <v>124</v>
      </c>
      <c r="C27" s="15" t="s">
        <v>356</v>
      </c>
      <c r="D27" s="15" t="s">
        <v>377</v>
      </c>
      <c r="E27" s="15" t="s">
        <v>125</v>
      </c>
      <c r="F27" s="15">
        <v>2</v>
      </c>
      <c r="G27" s="7" t="s">
        <v>66</v>
      </c>
      <c r="H27" s="7" t="s">
        <v>48</v>
      </c>
    </row>
    <row r="28" spans="1:8">
      <c r="A28" s="15">
        <v>5208</v>
      </c>
      <c r="B28" s="15" t="s">
        <v>68</v>
      </c>
      <c r="C28" s="15" t="s">
        <v>356</v>
      </c>
      <c r="D28" s="15" t="s">
        <v>357</v>
      </c>
      <c r="E28" s="15" t="s">
        <v>69</v>
      </c>
      <c r="F28" s="15">
        <v>2</v>
      </c>
      <c r="G28" s="7" t="s">
        <v>66</v>
      </c>
      <c r="H28" s="7" t="s">
        <v>67</v>
      </c>
    </row>
    <row r="29" spans="1:8">
      <c r="A29" s="15">
        <v>563</v>
      </c>
      <c r="B29" s="15" t="s">
        <v>272</v>
      </c>
      <c r="C29" s="15" t="s">
        <v>365</v>
      </c>
      <c r="D29" s="15" t="s">
        <v>357</v>
      </c>
      <c r="E29" s="15" t="s">
        <v>273</v>
      </c>
      <c r="F29" s="15">
        <v>2</v>
      </c>
      <c r="G29" s="7" t="s">
        <v>250</v>
      </c>
      <c r="H29" s="7" t="s">
        <v>271</v>
      </c>
    </row>
    <row r="30" spans="1:8">
      <c r="A30" s="15">
        <v>9607</v>
      </c>
      <c r="B30" s="15" t="s">
        <v>272</v>
      </c>
      <c r="C30" s="15" t="s">
        <v>365</v>
      </c>
      <c r="D30" s="15" t="s">
        <v>357</v>
      </c>
      <c r="E30" s="15" t="s">
        <v>273</v>
      </c>
      <c r="F30" s="15">
        <v>2</v>
      </c>
      <c r="G30" s="7" t="s">
        <v>14</v>
      </c>
      <c r="H30" s="7" t="s">
        <v>6</v>
      </c>
    </row>
    <row r="31" spans="1:8">
      <c r="A31" s="15">
        <v>3154</v>
      </c>
      <c r="B31" s="15" t="s">
        <v>483</v>
      </c>
      <c r="C31" s="15" t="s">
        <v>365</v>
      </c>
      <c r="D31" s="15" t="s">
        <v>357</v>
      </c>
      <c r="E31" s="15" t="s">
        <v>415</v>
      </c>
      <c r="F31" s="15">
        <v>2</v>
      </c>
      <c r="G31" s="7" t="s">
        <v>480</v>
      </c>
      <c r="H31" s="7" t="s">
        <v>481</v>
      </c>
    </row>
    <row r="32" spans="1:8">
      <c r="A32" s="15">
        <v>8972</v>
      </c>
      <c r="B32" s="15" t="s">
        <v>441</v>
      </c>
      <c r="C32" s="15" t="s">
        <v>365</v>
      </c>
      <c r="D32" s="15" t="s">
        <v>377</v>
      </c>
      <c r="E32" s="15" t="s">
        <v>3</v>
      </c>
      <c r="F32" s="15">
        <v>2</v>
      </c>
      <c r="G32" s="7" t="s">
        <v>14</v>
      </c>
      <c r="H32" s="7" t="s">
        <v>5</v>
      </c>
    </row>
    <row r="33" spans="1:8">
      <c r="A33" s="15">
        <v>8981</v>
      </c>
      <c r="B33" s="15" t="s">
        <v>7</v>
      </c>
      <c r="C33" s="15" t="s">
        <v>365</v>
      </c>
      <c r="D33" s="15" t="s">
        <v>377</v>
      </c>
      <c r="E33" s="15" t="s">
        <v>3</v>
      </c>
      <c r="F33" s="15">
        <v>2</v>
      </c>
      <c r="G33" s="7" t="s">
        <v>14</v>
      </c>
      <c r="H33" s="7" t="s">
        <v>5</v>
      </c>
    </row>
    <row r="34" spans="1:8">
      <c r="A34" s="15">
        <v>5864</v>
      </c>
      <c r="B34" s="15" t="s">
        <v>80</v>
      </c>
      <c r="C34" s="15" t="s">
        <v>365</v>
      </c>
      <c r="D34" s="15" t="s">
        <v>357</v>
      </c>
      <c r="E34" s="15" t="s">
        <v>47</v>
      </c>
      <c r="F34" s="15">
        <v>2</v>
      </c>
      <c r="G34" s="7" t="s">
        <v>66</v>
      </c>
      <c r="H34" s="7" t="s">
        <v>70</v>
      </c>
    </row>
    <row r="35" spans="1:8">
      <c r="A35" s="15">
        <v>7273</v>
      </c>
      <c r="B35" s="15" t="s">
        <v>80</v>
      </c>
      <c r="C35" s="15" t="s">
        <v>365</v>
      </c>
      <c r="D35" s="15" t="s">
        <v>357</v>
      </c>
      <c r="E35" s="15" t="s">
        <v>47</v>
      </c>
      <c r="F35" s="15">
        <v>2</v>
      </c>
      <c r="G35" s="7" t="s">
        <v>31</v>
      </c>
      <c r="H35" s="7" t="s">
        <v>71</v>
      </c>
    </row>
    <row r="36" spans="1:8">
      <c r="A36" s="15">
        <v>6335</v>
      </c>
      <c r="B36" s="15" t="s">
        <v>36</v>
      </c>
      <c r="C36" s="15" t="s">
        <v>365</v>
      </c>
      <c r="D36" s="15" t="s">
        <v>378</v>
      </c>
      <c r="E36" s="15" t="s">
        <v>37</v>
      </c>
      <c r="F36" s="15">
        <v>2</v>
      </c>
      <c r="G36" s="7" t="s">
        <v>49</v>
      </c>
      <c r="H36" s="7" t="s">
        <v>33</v>
      </c>
    </row>
    <row r="37" spans="1:8">
      <c r="A37" s="15">
        <v>9509</v>
      </c>
      <c r="B37" s="15" t="s">
        <v>36</v>
      </c>
      <c r="C37" s="15" t="s">
        <v>365</v>
      </c>
      <c r="D37" s="15" t="s">
        <v>378</v>
      </c>
      <c r="E37" s="15" t="s">
        <v>37</v>
      </c>
      <c r="F37" s="15">
        <v>2</v>
      </c>
      <c r="G37" s="7" t="s">
        <v>14</v>
      </c>
      <c r="H37" s="7" t="s">
        <v>6</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2"/>
  <dimension ref="A1:AM80"/>
  <sheetViews>
    <sheetView tabSelected="1" workbookViewId="0">
      <selection activeCell="AE5" sqref="AE5"/>
    </sheetView>
  </sheetViews>
  <sheetFormatPr defaultRowHeight="17.100000000000001" customHeight="1"/>
  <cols>
    <col min="1" max="1" width="5" style="12" customWidth="1"/>
    <col min="2" max="2" width="6.25" style="11" customWidth="1"/>
    <col min="3" max="3" width="4.75" style="11" customWidth="1"/>
    <col min="4" max="4" width="10" style="11" hidden="1" customWidth="1"/>
    <col min="5" max="5" width="10" style="12" hidden="1" customWidth="1"/>
    <col min="6" max="12" width="10" style="11" hidden="1" customWidth="1"/>
    <col min="13" max="13" width="6.625" style="11" hidden="1" customWidth="1"/>
    <col min="14" max="14" width="21.5" style="21" customWidth="1"/>
    <col min="15" max="15" width="35.875" style="21" customWidth="1"/>
    <col min="16" max="16" width="6.375" style="11" customWidth="1"/>
    <col min="17" max="17" width="10.5" style="11" customWidth="1"/>
    <col min="18" max="18" width="9.25" style="12" hidden="1" customWidth="1"/>
    <col min="19" max="19" width="9.5" style="12" hidden="1" customWidth="1"/>
    <col min="20" max="20" width="5" style="12" hidden="1" customWidth="1"/>
    <col min="21" max="21" width="5" style="11" hidden="1" customWidth="1"/>
    <col min="22" max="22" width="16.25" style="11" hidden="1" customWidth="1"/>
    <col min="23" max="24" width="5" style="11" hidden="1" customWidth="1"/>
    <col min="25" max="25" width="16.375" style="11" hidden="1" customWidth="1"/>
    <col min="26" max="26" width="12.75" style="11" hidden="1" customWidth="1"/>
    <col min="27" max="27" width="14.75" style="11" hidden="1" customWidth="1"/>
    <col min="28" max="28" width="16" style="11" hidden="1" customWidth="1"/>
    <col min="29" max="29" width="8" style="11" customWidth="1"/>
    <col min="30" max="30" width="10" style="11" customWidth="1"/>
    <col min="31" max="34" width="9" style="11"/>
    <col min="35" max="35" width="9" style="12"/>
    <col min="36" max="36" width="9" style="11"/>
    <col min="37" max="38" width="0" style="11" hidden="1" customWidth="1"/>
    <col min="39" max="16384" width="9" style="11"/>
  </cols>
  <sheetData>
    <row r="1" spans="1:39" ht="56.25" customHeight="1">
      <c r="A1" s="24" t="s">
        <v>558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9" s="8" customFormat="1" ht="33" customHeight="1">
      <c r="A2" s="1" t="s">
        <v>555</v>
      </c>
      <c r="B2" s="2" t="s">
        <v>347</v>
      </c>
      <c r="C2" s="2" t="s">
        <v>348</v>
      </c>
      <c r="D2" s="2" t="s">
        <v>428</v>
      </c>
      <c r="E2" s="1" t="s">
        <v>429</v>
      </c>
      <c r="F2" s="2" t="s">
        <v>349</v>
      </c>
      <c r="G2" s="2" t="s">
        <v>430</v>
      </c>
      <c r="H2" s="2" t="s">
        <v>350</v>
      </c>
      <c r="I2" s="2" t="s">
        <v>431</v>
      </c>
      <c r="J2" s="2" t="s">
        <v>351</v>
      </c>
      <c r="K2" s="2" t="s">
        <v>352</v>
      </c>
      <c r="L2" s="2" t="s">
        <v>353</v>
      </c>
      <c r="M2" s="2" t="s">
        <v>354</v>
      </c>
      <c r="N2" s="19" t="s">
        <v>496</v>
      </c>
      <c r="O2" s="19" t="s">
        <v>557</v>
      </c>
      <c r="P2" s="2" t="s">
        <v>355</v>
      </c>
      <c r="Q2" s="2" t="s">
        <v>432</v>
      </c>
      <c r="R2" s="1" t="s">
        <v>512</v>
      </c>
      <c r="S2" s="1" t="s">
        <v>511</v>
      </c>
      <c r="T2" s="1" t="s">
        <v>433</v>
      </c>
      <c r="U2" s="2" t="s">
        <v>434</v>
      </c>
      <c r="V2" s="2" t="s">
        <v>435</v>
      </c>
      <c r="W2" s="2" t="s">
        <v>436</v>
      </c>
      <c r="X2" s="2" t="s">
        <v>437</v>
      </c>
      <c r="Y2" s="1" t="s">
        <v>497</v>
      </c>
      <c r="Z2" s="1" t="s">
        <v>498</v>
      </c>
      <c r="AA2" s="2" t="s">
        <v>499</v>
      </c>
      <c r="AB2" s="3" t="s">
        <v>500</v>
      </c>
      <c r="AC2" s="17" t="s">
        <v>515</v>
      </c>
      <c r="AD2" s="17" t="s">
        <v>514</v>
      </c>
      <c r="AK2" s="9"/>
      <c r="AL2" s="9"/>
      <c r="AM2" s="9"/>
    </row>
    <row r="3" spans="1:39" s="14" customFormat="1" ht="27" customHeight="1">
      <c r="A3" s="6">
        <v>1</v>
      </c>
      <c r="B3" s="7" t="s">
        <v>186</v>
      </c>
      <c r="C3" s="7" t="s">
        <v>365</v>
      </c>
      <c r="D3" s="6" t="e">
        <f>MID(#REF!,7,8)</f>
        <v>#REF!</v>
      </c>
      <c r="E3" s="6" t="e">
        <f>RIGHT(#REF!,4)</f>
        <v>#REF!</v>
      </c>
      <c r="F3" s="7" t="s">
        <v>362</v>
      </c>
      <c r="G3" s="7" t="s">
        <v>394</v>
      </c>
      <c r="H3" s="7" t="s">
        <v>380</v>
      </c>
      <c r="I3" s="7"/>
      <c r="J3" s="7" t="s">
        <v>395</v>
      </c>
      <c r="K3" s="7" t="s">
        <v>393</v>
      </c>
      <c r="L3" s="7" t="s">
        <v>179</v>
      </c>
      <c r="M3" s="7" t="s">
        <v>360</v>
      </c>
      <c r="N3" s="20" t="s">
        <v>180</v>
      </c>
      <c r="O3" s="20" t="s">
        <v>521</v>
      </c>
      <c r="P3" s="7" t="s">
        <v>181</v>
      </c>
      <c r="Q3" s="6">
        <v>17620042</v>
      </c>
      <c r="R3" s="13" t="s">
        <v>182</v>
      </c>
      <c r="S3" s="6">
        <v>2</v>
      </c>
      <c r="T3" s="6">
        <v>12</v>
      </c>
      <c r="U3" s="7"/>
      <c r="V3" s="7" t="s">
        <v>187</v>
      </c>
      <c r="W3" s="7" t="s">
        <v>439</v>
      </c>
      <c r="X3" s="7"/>
      <c r="Y3" s="4" t="s">
        <v>176</v>
      </c>
      <c r="Z3" s="4" t="s">
        <v>177</v>
      </c>
      <c r="AA3" s="5" t="s">
        <v>368</v>
      </c>
      <c r="AB3" s="4" t="str">
        <f t="shared" ref="AB3:AB15" si="0">"第"&amp;R3&amp;"考场"</f>
        <v>第第二考场考场</v>
      </c>
      <c r="AC3" s="18" t="s">
        <v>516</v>
      </c>
      <c r="AD3" s="7"/>
      <c r="AK3" s="10" t="e">
        <f>IF(MOD(MID(#REF!,(LEN(#REF!)=18)*2+15,1),2),"男","女")</f>
        <v>#REF!</v>
      </c>
      <c r="AL3" s="10" t="e">
        <f ca="1">IF(LEN(#REF!)=18,MID("10X98765432",MOD(SUMPRODUCT(MID(#REF!,ROW(INDIRECT("1:17")),1)*2^(18-ROW(INDIRECT("1:17")))),11)+1,1)=RIGHT(#REF!,1),IF(LEN(#REF!)=0,"",FALSE))</f>
        <v>#REF!</v>
      </c>
      <c r="AM3" s="10"/>
    </row>
    <row r="4" spans="1:39" s="14" customFormat="1" ht="30.75" customHeight="1">
      <c r="A4" s="6">
        <v>2</v>
      </c>
      <c r="B4" s="7" t="s">
        <v>184</v>
      </c>
      <c r="C4" s="7" t="s">
        <v>356</v>
      </c>
      <c r="D4" s="6" t="e">
        <f>MID(#REF!,7,8)</f>
        <v>#REF!</v>
      </c>
      <c r="E4" s="6" t="e">
        <f>RIGHT(#REF!,4)</f>
        <v>#REF!</v>
      </c>
      <c r="F4" s="7" t="s">
        <v>358</v>
      </c>
      <c r="G4" s="7" t="s">
        <v>399</v>
      </c>
      <c r="H4" s="7" t="s">
        <v>380</v>
      </c>
      <c r="I4" s="7"/>
      <c r="J4" s="7" t="s">
        <v>397</v>
      </c>
      <c r="K4" s="7" t="s">
        <v>386</v>
      </c>
      <c r="L4" s="7" t="s">
        <v>179</v>
      </c>
      <c r="M4" s="7" t="s">
        <v>360</v>
      </c>
      <c r="N4" s="20" t="s">
        <v>180</v>
      </c>
      <c r="O4" s="20" t="s">
        <v>520</v>
      </c>
      <c r="P4" s="7" t="s">
        <v>181</v>
      </c>
      <c r="Q4" s="6">
        <v>17620063</v>
      </c>
      <c r="R4" s="13" t="s">
        <v>183</v>
      </c>
      <c r="S4" s="6">
        <v>3</v>
      </c>
      <c r="T4" s="6">
        <v>3</v>
      </c>
      <c r="U4" s="7"/>
      <c r="V4" s="7" t="s">
        <v>185</v>
      </c>
      <c r="W4" s="7" t="s">
        <v>439</v>
      </c>
      <c r="X4" s="7"/>
      <c r="Y4" s="4" t="s">
        <v>176</v>
      </c>
      <c r="Z4" s="4" t="s">
        <v>177</v>
      </c>
      <c r="AA4" s="5" t="s">
        <v>368</v>
      </c>
      <c r="AB4" s="4" t="str">
        <f t="shared" si="0"/>
        <v>第第三考场考场</v>
      </c>
      <c r="AC4" s="18" t="s">
        <v>516</v>
      </c>
      <c r="AD4" s="7"/>
      <c r="AK4" s="10" t="e">
        <f>IF(MOD(MID(#REF!,(LEN(#REF!)=18)*2+15,1),2),"男","女")</f>
        <v>#REF!</v>
      </c>
      <c r="AL4" s="10" t="e">
        <f ca="1">IF(LEN(#REF!)=18,MID("10X98765432",MOD(SUMPRODUCT(MID(#REF!,ROW(INDIRECT("1:17")),1)*2^(18-ROW(INDIRECT("1:17")))),11)+1,1)=RIGHT(#REF!,1),IF(LEN(#REF!)=0,"",FALSE))</f>
        <v>#REF!</v>
      </c>
      <c r="AM4" s="10"/>
    </row>
    <row r="5" spans="1:39" s="14" customFormat="1" ht="30.75" customHeight="1">
      <c r="A5" s="6">
        <v>3</v>
      </c>
      <c r="B5" s="7" t="s">
        <v>449</v>
      </c>
      <c r="C5" s="7" t="s">
        <v>365</v>
      </c>
      <c r="D5" s="6" t="e">
        <f>MID(#REF!,7,8)</f>
        <v>#REF!</v>
      </c>
      <c r="E5" s="6" t="e">
        <f>RIGHT(#REF!,4)</f>
        <v>#REF!</v>
      </c>
      <c r="F5" s="7" t="s">
        <v>363</v>
      </c>
      <c r="G5" s="7" t="s">
        <v>404</v>
      </c>
      <c r="H5" s="7" t="s">
        <v>380</v>
      </c>
      <c r="I5" s="7"/>
      <c r="J5" s="7" t="s">
        <v>401</v>
      </c>
      <c r="K5" s="7" t="s">
        <v>450</v>
      </c>
      <c r="L5" s="7" t="s">
        <v>179</v>
      </c>
      <c r="M5" s="7" t="s">
        <v>360</v>
      </c>
      <c r="N5" s="20" t="s">
        <v>446</v>
      </c>
      <c r="O5" s="20" t="s">
        <v>523</v>
      </c>
      <c r="P5" s="7" t="s">
        <v>447</v>
      </c>
      <c r="Q5" s="6">
        <v>17620071</v>
      </c>
      <c r="R5" s="13" t="s">
        <v>183</v>
      </c>
      <c r="S5" s="6">
        <v>3</v>
      </c>
      <c r="T5" s="6">
        <v>11</v>
      </c>
      <c r="U5" s="7"/>
      <c r="V5" s="7" t="s">
        <v>451</v>
      </c>
      <c r="W5" s="7" t="s">
        <v>439</v>
      </c>
      <c r="X5" s="7"/>
      <c r="Y5" s="4" t="s">
        <v>442</v>
      </c>
      <c r="Z5" s="4" t="s">
        <v>443</v>
      </c>
      <c r="AA5" s="5" t="s">
        <v>368</v>
      </c>
      <c r="AB5" s="4" t="str">
        <f t="shared" si="0"/>
        <v>第第三考场考场</v>
      </c>
      <c r="AC5" s="18" t="s">
        <v>516</v>
      </c>
      <c r="AD5" s="7"/>
      <c r="AK5" s="10" t="e">
        <f>IF(MOD(MID(#REF!,(LEN(#REF!)=18)*2+15,1),2),"男","女")</f>
        <v>#REF!</v>
      </c>
      <c r="AL5" s="10" t="e">
        <f ca="1">IF(LEN(#REF!)=18,MID("10X98765432",MOD(SUMPRODUCT(MID(#REF!,ROW(INDIRECT("1:17")),1)*2^(18-ROW(INDIRECT("1:17")))),11)+1,1)=RIGHT(#REF!,1),IF(LEN(#REF!)=0,"",FALSE))</f>
        <v>#REF!</v>
      </c>
      <c r="AM5" s="10"/>
    </row>
    <row r="6" spans="1:39" s="14" customFormat="1" ht="30.75" customHeight="1">
      <c r="A6" s="6">
        <v>4</v>
      </c>
      <c r="B6" s="7" t="s">
        <v>452</v>
      </c>
      <c r="C6" s="7" t="s">
        <v>365</v>
      </c>
      <c r="D6" s="6" t="e">
        <f>MID(#REF!,7,8)</f>
        <v>#REF!</v>
      </c>
      <c r="E6" s="6" t="e">
        <f>RIGHT(#REF!,4)</f>
        <v>#REF!</v>
      </c>
      <c r="F6" s="7" t="s">
        <v>358</v>
      </c>
      <c r="G6" s="11" t="s">
        <v>385</v>
      </c>
      <c r="H6" s="7" t="s">
        <v>359</v>
      </c>
      <c r="I6" s="7"/>
      <c r="J6" s="7" t="s">
        <v>406</v>
      </c>
      <c r="K6" s="7" t="s">
        <v>373</v>
      </c>
      <c r="L6" s="7" t="s">
        <v>179</v>
      </c>
      <c r="M6" s="7" t="s">
        <v>360</v>
      </c>
      <c r="N6" s="20" t="s">
        <v>446</v>
      </c>
      <c r="O6" s="20" t="s">
        <v>522</v>
      </c>
      <c r="P6" s="7" t="s">
        <v>447</v>
      </c>
      <c r="Q6" s="6">
        <v>17620073</v>
      </c>
      <c r="R6" s="13" t="s">
        <v>183</v>
      </c>
      <c r="S6" s="6">
        <v>3</v>
      </c>
      <c r="T6" s="6">
        <v>13</v>
      </c>
      <c r="U6" s="7"/>
      <c r="V6" s="7" t="s">
        <v>453</v>
      </c>
      <c r="W6" s="7" t="s">
        <v>439</v>
      </c>
      <c r="X6" s="7" t="s">
        <v>454</v>
      </c>
      <c r="Y6" s="4" t="s">
        <v>442</v>
      </c>
      <c r="Z6" s="4" t="s">
        <v>443</v>
      </c>
      <c r="AA6" s="5" t="s">
        <v>368</v>
      </c>
      <c r="AB6" s="4" t="str">
        <f t="shared" si="0"/>
        <v>第第三考场考场</v>
      </c>
      <c r="AC6" s="18" t="s">
        <v>519</v>
      </c>
      <c r="AD6" s="7"/>
      <c r="AK6" s="10" t="e">
        <f>IF(MOD(MID(#REF!,(LEN(#REF!)=18)*2+15,1),2),"男","女")</f>
        <v>#REF!</v>
      </c>
      <c r="AL6" s="10" t="e">
        <f ca="1">IF(LEN(#REF!)=18,MID("10X98765432",MOD(SUMPRODUCT(MID(#REF!,ROW(INDIRECT("1:17")),1)*2^(18-ROW(INDIRECT("1:17")))),11)+1,1)=RIGHT(#REF!,1),IF(LEN(#REF!)=0,"",FALSE))</f>
        <v>#REF!</v>
      </c>
      <c r="AM6" s="10"/>
    </row>
    <row r="7" spans="1:39" s="14" customFormat="1" ht="29.25" customHeight="1">
      <c r="A7" s="6">
        <v>5</v>
      </c>
      <c r="B7" s="7" t="s">
        <v>445</v>
      </c>
      <c r="C7" s="7" t="s">
        <v>365</v>
      </c>
      <c r="D7" s="6" t="e">
        <f>MID(#REF!,7,8)</f>
        <v>#REF!</v>
      </c>
      <c r="E7" s="6" t="e">
        <f>RIGHT(#REF!,4)</f>
        <v>#REF!</v>
      </c>
      <c r="F7" s="7" t="s">
        <v>358</v>
      </c>
      <c r="G7" s="7" t="s">
        <v>391</v>
      </c>
      <c r="H7" s="7" t="s">
        <v>380</v>
      </c>
      <c r="I7" s="7"/>
      <c r="J7" s="7" t="s">
        <v>408</v>
      </c>
      <c r="K7" s="7" t="s">
        <v>373</v>
      </c>
      <c r="L7" s="7" t="s">
        <v>179</v>
      </c>
      <c r="M7" s="7" t="s">
        <v>360</v>
      </c>
      <c r="N7" s="20" t="s">
        <v>446</v>
      </c>
      <c r="O7" s="20" t="s">
        <v>524</v>
      </c>
      <c r="P7" s="7" t="s">
        <v>447</v>
      </c>
      <c r="Q7" s="6">
        <v>17620083</v>
      </c>
      <c r="R7" s="13" t="s">
        <v>183</v>
      </c>
      <c r="S7" s="6">
        <v>3</v>
      </c>
      <c r="T7" s="6">
        <v>23</v>
      </c>
      <c r="U7" s="7"/>
      <c r="V7" s="7" t="s">
        <v>448</v>
      </c>
      <c r="W7" s="7" t="s">
        <v>439</v>
      </c>
      <c r="X7" s="7"/>
      <c r="Y7" s="4" t="s">
        <v>442</v>
      </c>
      <c r="Z7" s="4" t="s">
        <v>443</v>
      </c>
      <c r="AA7" s="5" t="s">
        <v>368</v>
      </c>
      <c r="AB7" s="4" t="str">
        <f t="shared" si="0"/>
        <v>第第三考场考场</v>
      </c>
      <c r="AC7" s="18" t="s">
        <v>517</v>
      </c>
      <c r="AD7" s="7"/>
      <c r="AK7" s="10" t="e">
        <f>IF(MOD(MID(#REF!,(LEN(#REF!)=18)*2+15,1),2),"男","女")</f>
        <v>#REF!</v>
      </c>
      <c r="AL7" s="10" t="e">
        <f ca="1">IF(LEN(#REF!)=18,MID("10X98765432",MOD(SUMPRODUCT(MID(#REF!,ROW(INDIRECT("1:17")),1)*2^(18-ROW(INDIRECT("1:17")))),11)+1,1)=RIGHT(#REF!,1),IF(LEN(#REF!)=0,"",FALSE))</f>
        <v>#REF!</v>
      </c>
      <c r="AM7" s="10"/>
    </row>
    <row r="8" spans="1:39" s="14" customFormat="1" ht="29.25" customHeight="1">
      <c r="A8" s="6">
        <v>6</v>
      </c>
      <c r="B8" s="7" t="s">
        <v>458</v>
      </c>
      <c r="C8" s="7" t="s">
        <v>365</v>
      </c>
      <c r="D8" s="6" t="e">
        <f>MID(#REF!,7,8)</f>
        <v>#REF!</v>
      </c>
      <c r="E8" s="6" t="e">
        <f>RIGHT(#REF!,4)</f>
        <v>#REF!</v>
      </c>
      <c r="F8" s="7" t="s">
        <v>363</v>
      </c>
      <c r="G8" s="7" t="s">
        <v>385</v>
      </c>
      <c r="H8" s="7" t="s">
        <v>380</v>
      </c>
      <c r="I8" s="7"/>
      <c r="J8" s="7" t="s">
        <v>372</v>
      </c>
      <c r="K8" s="7" t="s">
        <v>188</v>
      </c>
      <c r="L8" s="7" t="s">
        <v>179</v>
      </c>
      <c r="M8" s="7" t="s">
        <v>360</v>
      </c>
      <c r="N8" s="20" t="s">
        <v>446</v>
      </c>
      <c r="O8" s="20" t="s">
        <v>523</v>
      </c>
      <c r="P8" s="7" t="s">
        <v>447</v>
      </c>
      <c r="Q8" s="6">
        <v>17620105</v>
      </c>
      <c r="R8" s="13" t="s">
        <v>456</v>
      </c>
      <c r="S8" s="6">
        <v>4</v>
      </c>
      <c r="T8" s="6">
        <v>15</v>
      </c>
      <c r="U8" s="7"/>
      <c r="V8" s="7" t="s">
        <v>457</v>
      </c>
      <c r="W8" s="7" t="s">
        <v>439</v>
      </c>
      <c r="X8" s="7"/>
      <c r="Y8" s="4" t="s">
        <v>442</v>
      </c>
      <c r="Z8" s="4" t="s">
        <v>443</v>
      </c>
      <c r="AA8" s="5" t="s">
        <v>368</v>
      </c>
      <c r="AB8" s="4" t="str">
        <f t="shared" si="0"/>
        <v>第第四考场考场</v>
      </c>
      <c r="AC8" s="18" t="s">
        <v>516</v>
      </c>
      <c r="AD8" s="7"/>
      <c r="AK8" s="10" t="e">
        <f>IF(MOD(MID(#REF!,(LEN(#REF!)=18)*2+15,1),2),"男","女")</f>
        <v>#REF!</v>
      </c>
      <c r="AL8" s="10" t="e">
        <f ca="1">IF(LEN(#REF!)=18,MID("10X98765432",MOD(SUMPRODUCT(MID(#REF!,ROW(INDIRECT("1:17")),1)*2^(18-ROW(INDIRECT("1:17")))),11)+1,1)=RIGHT(#REF!,1),IF(LEN(#REF!)=0,"",FALSE))</f>
        <v>#REF!</v>
      </c>
      <c r="AM8" s="10"/>
    </row>
    <row r="9" spans="1:39" s="14" customFormat="1" ht="29.25" customHeight="1">
      <c r="A9" s="6">
        <v>7</v>
      </c>
      <c r="B9" s="7" t="s">
        <v>197</v>
      </c>
      <c r="C9" s="7" t="s">
        <v>365</v>
      </c>
      <c r="D9" s="6" t="e">
        <f>MID(#REF!,7,8)</f>
        <v>#REF!</v>
      </c>
      <c r="E9" s="6" t="e">
        <f>RIGHT(#REF!,4)</f>
        <v>#REF!</v>
      </c>
      <c r="F9" s="7" t="s">
        <v>362</v>
      </c>
      <c r="G9" s="7" t="s">
        <v>391</v>
      </c>
      <c r="H9" s="7" t="s">
        <v>380</v>
      </c>
      <c r="I9" s="7"/>
      <c r="J9" s="7">
        <v>2017.07</v>
      </c>
      <c r="K9" s="7" t="s">
        <v>373</v>
      </c>
      <c r="L9" s="7" t="s">
        <v>438</v>
      </c>
      <c r="M9" s="7" t="s">
        <v>371</v>
      </c>
      <c r="N9" s="20" t="s">
        <v>446</v>
      </c>
      <c r="O9" s="20" t="s">
        <v>526</v>
      </c>
      <c r="P9" s="7" t="s">
        <v>459</v>
      </c>
      <c r="Q9" s="6">
        <v>17620118</v>
      </c>
      <c r="R9" s="13" t="s">
        <v>456</v>
      </c>
      <c r="S9" s="6">
        <v>4</v>
      </c>
      <c r="T9" s="6">
        <v>28</v>
      </c>
      <c r="U9" s="7"/>
      <c r="V9" s="7" t="s">
        <v>198</v>
      </c>
      <c r="W9" s="7" t="s">
        <v>196</v>
      </c>
      <c r="X9" s="7"/>
      <c r="Y9" s="4" t="s">
        <v>442</v>
      </c>
      <c r="Z9" s="4" t="s">
        <v>443</v>
      </c>
      <c r="AA9" s="5" t="s">
        <v>368</v>
      </c>
      <c r="AB9" s="4" t="str">
        <f t="shared" si="0"/>
        <v>第第四考场考场</v>
      </c>
      <c r="AC9" s="18" t="s">
        <v>516</v>
      </c>
      <c r="AD9" s="7"/>
      <c r="AK9" s="10" t="e">
        <f>IF(MOD(MID(#REF!,(LEN(#REF!)=18)*2+15,1),2),"男","女")</f>
        <v>#REF!</v>
      </c>
      <c r="AL9" s="10" t="e">
        <f ca="1">IF(LEN(#REF!)=18,MID("10X98765432",MOD(SUMPRODUCT(MID(#REF!,ROW(INDIRECT("1:17")),1)*2^(18-ROW(INDIRECT("1:17")))),11)+1,1)=RIGHT(#REF!,1),IF(LEN(#REF!)=0,"",FALSE))</f>
        <v>#REF!</v>
      </c>
      <c r="AM9" s="10"/>
    </row>
    <row r="10" spans="1:39" s="14" customFormat="1" ht="29.25" customHeight="1">
      <c r="A10" s="6">
        <v>8</v>
      </c>
      <c r="B10" s="7" t="s">
        <v>199</v>
      </c>
      <c r="C10" s="7" t="s">
        <v>365</v>
      </c>
      <c r="D10" s="6" t="e">
        <f>MID(#REF!,7,8)</f>
        <v>#REF!</v>
      </c>
      <c r="E10" s="6" t="e">
        <f>RIGHT(#REF!,4)</f>
        <v>#REF!</v>
      </c>
      <c r="F10" s="7" t="s">
        <v>358</v>
      </c>
      <c r="G10" s="7" t="s">
        <v>391</v>
      </c>
      <c r="H10" s="7" t="s">
        <v>380</v>
      </c>
      <c r="I10" s="7"/>
      <c r="J10" s="7" t="s">
        <v>397</v>
      </c>
      <c r="K10" s="7" t="s">
        <v>200</v>
      </c>
      <c r="L10" s="7" t="s">
        <v>179</v>
      </c>
      <c r="M10" s="7" t="s">
        <v>360</v>
      </c>
      <c r="N10" s="20" t="s">
        <v>446</v>
      </c>
      <c r="O10" s="20" t="s">
        <v>525</v>
      </c>
      <c r="P10" s="7" t="s">
        <v>459</v>
      </c>
      <c r="Q10" s="6">
        <v>17620122</v>
      </c>
      <c r="R10" s="13" t="s">
        <v>461</v>
      </c>
      <c r="S10" s="6">
        <v>5</v>
      </c>
      <c r="T10" s="6">
        <v>2</v>
      </c>
      <c r="U10" s="7"/>
      <c r="V10" s="7" t="s">
        <v>201</v>
      </c>
      <c r="W10" s="7" t="s">
        <v>196</v>
      </c>
      <c r="X10" s="7"/>
      <c r="Y10" s="4" t="s">
        <v>442</v>
      </c>
      <c r="Z10" s="4" t="s">
        <v>443</v>
      </c>
      <c r="AA10" s="5" t="s">
        <v>368</v>
      </c>
      <c r="AB10" s="4" t="str">
        <f t="shared" si="0"/>
        <v>第第五考场考场</v>
      </c>
      <c r="AC10" s="18" t="s">
        <v>516</v>
      </c>
      <c r="AD10" s="7"/>
      <c r="AK10" s="10" t="e">
        <f>IF(MOD(MID(#REF!,(LEN(#REF!)=18)*2+15,1),2),"男","女")</f>
        <v>#REF!</v>
      </c>
      <c r="AL10" s="10" t="e">
        <f ca="1">IF(LEN(#REF!)=18,MID("10X98765432",MOD(SUMPRODUCT(MID(#REF!,ROW(INDIRECT("1:17")),1)*2^(18-ROW(INDIRECT("1:17")))),11)+1,1)=RIGHT(#REF!,1),IF(LEN(#REF!)=0,"",FALSE))</f>
        <v>#REF!</v>
      </c>
      <c r="AM10" s="10"/>
    </row>
    <row r="11" spans="1:39" s="14" customFormat="1" ht="29.25" customHeight="1">
      <c r="A11" s="6">
        <v>9</v>
      </c>
      <c r="B11" s="7" t="s">
        <v>464</v>
      </c>
      <c r="C11" s="7" t="s">
        <v>365</v>
      </c>
      <c r="D11" s="6" t="e">
        <f>MID(#REF!,7,8)</f>
        <v>#REF!</v>
      </c>
      <c r="E11" s="6" t="e">
        <f>RIGHT(#REF!,4)</f>
        <v>#REF!</v>
      </c>
      <c r="F11" s="7" t="s">
        <v>358</v>
      </c>
      <c r="G11" s="7" t="s">
        <v>465</v>
      </c>
      <c r="H11" s="7" t="s">
        <v>380</v>
      </c>
      <c r="I11" s="7"/>
      <c r="J11" s="7" t="s">
        <v>382</v>
      </c>
      <c r="K11" s="7" t="s">
        <v>398</v>
      </c>
      <c r="L11" s="7" t="s">
        <v>179</v>
      </c>
      <c r="M11" s="7" t="s">
        <v>360</v>
      </c>
      <c r="N11" s="20" t="s">
        <v>446</v>
      </c>
      <c r="O11" s="20" t="s">
        <v>527</v>
      </c>
      <c r="P11" s="7" t="s">
        <v>459</v>
      </c>
      <c r="Q11" s="6">
        <v>17620123</v>
      </c>
      <c r="R11" s="13" t="s">
        <v>461</v>
      </c>
      <c r="S11" s="6">
        <v>5</v>
      </c>
      <c r="T11" s="6">
        <v>3</v>
      </c>
      <c r="U11" s="7"/>
      <c r="V11" s="7" t="s">
        <v>466</v>
      </c>
      <c r="W11" s="7" t="s">
        <v>204</v>
      </c>
      <c r="X11" s="7"/>
      <c r="Y11" s="4" t="s">
        <v>442</v>
      </c>
      <c r="Z11" s="4" t="s">
        <v>443</v>
      </c>
      <c r="AA11" s="5" t="s">
        <v>368</v>
      </c>
      <c r="AB11" s="4" t="str">
        <f t="shared" si="0"/>
        <v>第第五考场考场</v>
      </c>
      <c r="AC11" s="18" t="s">
        <v>516</v>
      </c>
      <c r="AD11" s="7"/>
      <c r="AK11" s="10" t="e">
        <f>IF(MOD(MID(#REF!,(LEN(#REF!)=18)*2+15,1),2),"男","女")</f>
        <v>#REF!</v>
      </c>
      <c r="AL11" s="10" t="e">
        <f ca="1">IF(LEN(#REF!)=18,MID("10X98765432",MOD(SUMPRODUCT(MID(#REF!,ROW(INDIRECT("1:17")),1)*2^(18-ROW(INDIRECT("1:17")))),11)+1,1)=RIGHT(#REF!,1),IF(LEN(#REF!)=0,"",FALSE))</f>
        <v>#REF!</v>
      </c>
      <c r="AM11" s="10"/>
    </row>
    <row r="12" spans="1:39" s="14" customFormat="1" ht="29.25" customHeight="1">
      <c r="A12" s="6">
        <v>10</v>
      </c>
      <c r="B12" s="7" t="s">
        <v>202</v>
      </c>
      <c r="C12" s="7" t="s">
        <v>356</v>
      </c>
      <c r="D12" s="6" t="e">
        <f>MID(#REF!,7,8)</f>
        <v>#REF!</v>
      </c>
      <c r="E12" s="6" t="e">
        <f>RIGHT(#REF!,4)</f>
        <v>#REF!</v>
      </c>
      <c r="F12" s="7" t="s">
        <v>363</v>
      </c>
      <c r="G12" s="7" t="s">
        <v>367</v>
      </c>
      <c r="H12" s="7" t="s">
        <v>380</v>
      </c>
      <c r="I12" s="7"/>
      <c r="J12" s="7" t="s">
        <v>382</v>
      </c>
      <c r="K12" s="7" t="s">
        <v>383</v>
      </c>
      <c r="L12" s="7" t="s">
        <v>179</v>
      </c>
      <c r="M12" s="7" t="s">
        <v>360</v>
      </c>
      <c r="N12" s="20" t="s">
        <v>446</v>
      </c>
      <c r="O12" s="20" t="s">
        <v>526</v>
      </c>
      <c r="P12" s="7" t="s">
        <v>459</v>
      </c>
      <c r="Q12" s="6">
        <v>17620125</v>
      </c>
      <c r="R12" s="13" t="s">
        <v>461</v>
      </c>
      <c r="S12" s="6">
        <v>5</v>
      </c>
      <c r="T12" s="6">
        <v>5</v>
      </c>
      <c r="U12" s="7"/>
      <c r="V12" s="7" t="s">
        <v>203</v>
      </c>
      <c r="W12" s="7" t="s">
        <v>196</v>
      </c>
      <c r="X12" s="7"/>
      <c r="Y12" s="4" t="s">
        <v>442</v>
      </c>
      <c r="Z12" s="4" t="s">
        <v>443</v>
      </c>
      <c r="AA12" s="5" t="s">
        <v>368</v>
      </c>
      <c r="AB12" s="4" t="str">
        <f t="shared" si="0"/>
        <v>第第五考场考场</v>
      </c>
      <c r="AC12" s="18" t="s">
        <v>516</v>
      </c>
      <c r="AD12" s="7"/>
      <c r="AK12" s="10" t="e">
        <f>IF(MOD(MID(#REF!,(LEN(#REF!)=18)*2+15,1),2),"男","女")</f>
        <v>#REF!</v>
      </c>
      <c r="AL12" s="10" t="e">
        <f ca="1">IF(LEN(#REF!)=18,MID("10X98765432",MOD(SUMPRODUCT(MID(#REF!,ROW(INDIRECT("1:17")),1)*2^(18-ROW(INDIRECT("1:17")))),11)+1,1)=RIGHT(#REF!,1),IF(LEN(#REF!)=0,"",FALSE))</f>
        <v>#REF!</v>
      </c>
      <c r="AM12" s="10"/>
    </row>
    <row r="13" spans="1:39" s="14" customFormat="1" ht="29.25" customHeight="1">
      <c r="A13" s="6">
        <v>11</v>
      </c>
      <c r="B13" s="7" t="s">
        <v>467</v>
      </c>
      <c r="C13" s="7" t="s">
        <v>365</v>
      </c>
      <c r="D13" s="6" t="e">
        <f>MID(#REF!,7,8)</f>
        <v>#REF!</v>
      </c>
      <c r="E13" s="6" t="e">
        <f>RIGHT(#REF!,4)</f>
        <v>#REF!</v>
      </c>
      <c r="F13" s="7" t="s">
        <v>455</v>
      </c>
      <c r="G13" s="7" t="s">
        <v>396</v>
      </c>
      <c r="H13" s="7" t="s">
        <v>380</v>
      </c>
      <c r="I13" s="7"/>
      <c r="J13" s="7" t="s">
        <v>370</v>
      </c>
      <c r="K13" s="7" t="s">
        <v>389</v>
      </c>
      <c r="L13" s="7" t="s">
        <v>179</v>
      </c>
      <c r="M13" s="7" t="s">
        <v>371</v>
      </c>
      <c r="N13" s="20" t="s">
        <v>446</v>
      </c>
      <c r="O13" s="20" t="s">
        <v>527</v>
      </c>
      <c r="P13" s="7" t="s">
        <v>459</v>
      </c>
      <c r="Q13" s="6">
        <v>17620126</v>
      </c>
      <c r="R13" s="13" t="s">
        <v>461</v>
      </c>
      <c r="S13" s="6">
        <v>5</v>
      </c>
      <c r="T13" s="6">
        <v>6</v>
      </c>
      <c r="U13" s="7"/>
      <c r="V13" s="7" t="s">
        <v>468</v>
      </c>
      <c r="W13" s="7" t="s">
        <v>204</v>
      </c>
      <c r="X13" s="7"/>
      <c r="Y13" s="4" t="s">
        <v>442</v>
      </c>
      <c r="Z13" s="4" t="s">
        <v>443</v>
      </c>
      <c r="AA13" s="5" t="s">
        <v>368</v>
      </c>
      <c r="AB13" s="4" t="str">
        <f t="shared" si="0"/>
        <v>第第五考场考场</v>
      </c>
      <c r="AC13" s="18" t="s">
        <v>516</v>
      </c>
      <c r="AD13" s="7"/>
      <c r="AK13" s="10" t="e">
        <f>IF(MOD(MID(#REF!,(LEN(#REF!)=18)*2+15,1),2),"男","女")</f>
        <v>#REF!</v>
      </c>
      <c r="AL13" s="10" t="e">
        <f ca="1">IF(LEN(#REF!)=18,MID("10X98765432",MOD(SUMPRODUCT(MID(#REF!,ROW(INDIRECT("1:17")),1)*2^(18-ROW(INDIRECT("1:17")))),11)+1,1)=RIGHT(#REF!,1),IF(LEN(#REF!)=0,"",FALSE))</f>
        <v>#REF!</v>
      </c>
      <c r="AM13" s="10"/>
    </row>
    <row r="14" spans="1:39" s="14" customFormat="1" ht="29.25" customHeight="1">
      <c r="A14" s="6">
        <v>12</v>
      </c>
      <c r="B14" s="7" t="s">
        <v>462</v>
      </c>
      <c r="C14" s="7" t="s">
        <v>365</v>
      </c>
      <c r="D14" s="6" t="e">
        <f>MID(#REF!,7,8)</f>
        <v>#REF!</v>
      </c>
      <c r="E14" s="6" t="e">
        <f>RIGHT(#REF!,4)</f>
        <v>#REF!</v>
      </c>
      <c r="F14" s="7" t="s">
        <v>455</v>
      </c>
      <c r="G14" s="7" t="s">
        <v>367</v>
      </c>
      <c r="H14" s="7" t="s">
        <v>359</v>
      </c>
      <c r="I14" s="7"/>
      <c r="J14" s="7" t="s">
        <v>372</v>
      </c>
      <c r="K14" s="7" t="s">
        <v>373</v>
      </c>
      <c r="L14" s="7" t="s">
        <v>438</v>
      </c>
      <c r="M14" s="7" t="s">
        <v>360</v>
      </c>
      <c r="N14" s="20" t="s">
        <v>446</v>
      </c>
      <c r="O14" s="20" t="s">
        <v>525</v>
      </c>
      <c r="P14" s="7" t="s">
        <v>459</v>
      </c>
      <c r="Q14" s="6">
        <v>17620133</v>
      </c>
      <c r="R14" s="13" t="s">
        <v>461</v>
      </c>
      <c r="S14" s="6">
        <v>5</v>
      </c>
      <c r="T14" s="6">
        <v>13</v>
      </c>
      <c r="U14" s="7"/>
      <c r="V14" s="7" t="s">
        <v>463</v>
      </c>
      <c r="W14" s="7" t="s">
        <v>204</v>
      </c>
      <c r="X14" s="7"/>
      <c r="Y14" s="4" t="s">
        <v>442</v>
      </c>
      <c r="Z14" s="4" t="s">
        <v>443</v>
      </c>
      <c r="AA14" s="5" t="s">
        <v>368</v>
      </c>
      <c r="AB14" s="4" t="str">
        <f t="shared" si="0"/>
        <v>第第五考场考场</v>
      </c>
      <c r="AC14" s="18" t="s">
        <v>513</v>
      </c>
      <c r="AD14" s="7"/>
      <c r="AK14" s="10" t="e">
        <f>IF(MOD(MID(#REF!,(LEN(#REF!)=18)*2+15,1),2),"男","女")</f>
        <v>#REF!</v>
      </c>
      <c r="AL14" s="10" t="e">
        <f ca="1">IF(LEN(#REF!)=18,MID("10X98765432",MOD(SUMPRODUCT(MID(#REF!,ROW(INDIRECT("1:17")),1)*2^(18-ROW(INDIRECT("1:17")))),11)+1,1)=RIGHT(#REF!,1),IF(LEN(#REF!)=0,"",FALSE))</f>
        <v>#REF!</v>
      </c>
      <c r="AM14" s="10"/>
    </row>
    <row r="15" spans="1:39" s="14" customFormat="1" ht="29.25" customHeight="1">
      <c r="A15" s="6">
        <v>13</v>
      </c>
      <c r="B15" s="7" t="s">
        <v>211</v>
      </c>
      <c r="C15" s="7" t="s">
        <v>365</v>
      </c>
      <c r="D15" s="6" t="e">
        <f>MID(#REF!,7,8)</f>
        <v>#REF!</v>
      </c>
      <c r="E15" s="6" t="e">
        <f>RIGHT(#REF!,4)</f>
        <v>#REF!</v>
      </c>
      <c r="F15" s="7" t="s">
        <v>363</v>
      </c>
      <c r="G15" s="7" t="s">
        <v>212</v>
      </c>
      <c r="H15" s="7" t="s">
        <v>380</v>
      </c>
      <c r="I15" s="7"/>
      <c r="J15" s="7" t="s">
        <v>397</v>
      </c>
      <c r="K15" s="7" t="s">
        <v>386</v>
      </c>
      <c r="L15" s="7" t="s">
        <v>179</v>
      </c>
      <c r="M15" s="7" t="s">
        <v>360</v>
      </c>
      <c r="N15" s="20" t="s">
        <v>446</v>
      </c>
      <c r="O15" s="20" t="s">
        <v>530</v>
      </c>
      <c r="P15" s="7" t="s">
        <v>207</v>
      </c>
      <c r="Q15" s="6">
        <v>17620165</v>
      </c>
      <c r="R15" s="13" t="s">
        <v>460</v>
      </c>
      <c r="S15" s="6">
        <v>6</v>
      </c>
      <c r="T15" s="6">
        <v>15</v>
      </c>
      <c r="U15" s="7"/>
      <c r="V15" s="7" t="s">
        <v>213</v>
      </c>
      <c r="W15" s="7" t="s">
        <v>439</v>
      </c>
      <c r="X15" s="7"/>
      <c r="Y15" s="4" t="s">
        <v>442</v>
      </c>
      <c r="Z15" s="4" t="s">
        <v>443</v>
      </c>
      <c r="AA15" s="5" t="s">
        <v>368</v>
      </c>
      <c r="AB15" s="4" t="str">
        <f t="shared" si="0"/>
        <v>第第六考场考场</v>
      </c>
      <c r="AC15" s="18" t="s">
        <v>516</v>
      </c>
      <c r="AD15" s="7"/>
      <c r="AK15" s="10" t="e">
        <f>IF(MOD(MID(#REF!,(LEN(#REF!)=18)*2+15,1),2),"男","女")</f>
        <v>#REF!</v>
      </c>
      <c r="AL15" s="10" t="e">
        <f ca="1">IF(LEN(#REF!)=18,MID("10X98765432",MOD(SUMPRODUCT(MID(#REF!,ROW(INDIRECT("1:17")),1)*2^(18-ROW(INDIRECT("1:17")))),11)+1,1)=RIGHT(#REF!,1),IF(LEN(#REF!)=0,"",FALSE))</f>
        <v>#REF!</v>
      </c>
      <c r="AM15" s="10"/>
    </row>
    <row r="16" spans="1:39" s="14" customFormat="1" ht="29.25" customHeight="1">
      <c r="A16" s="6">
        <v>14</v>
      </c>
      <c r="B16" s="7" t="s">
        <v>214</v>
      </c>
      <c r="C16" s="7" t="s">
        <v>365</v>
      </c>
      <c r="D16" s="6" t="e">
        <f>MID(#REF!,7,8)</f>
        <v>#REF!</v>
      </c>
      <c r="E16" s="6" t="e">
        <f>RIGHT(#REF!,4)</f>
        <v>#REF!</v>
      </c>
      <c r="F16" s="7" t="s">
        <v>361</v>
      </c>
      <c r="G16" s="7" t="s">
        <v>390</v>
      </c>
      <c r="H16" s="7" t="s">
        <v>380</v>
      </c>
      <c r="I16" s="7"/>
      <c r="J16" s="7" t="s">
        <v>410</v>
      </c>
      <c r="K16" s="7" t="s">
        <v>411</v>
      </c>
      <c r="L16" s="7" t="s">
        <v>179</v>
      </c>
      <c r="M16" s="7" t="s">
        <v>360</v>
      </c>
      <c r="N16" s="20" t="s">
        <v>446</v>
      </c>
      <c r="O16" s="20" t="s">
        <v>528</v>
      </c>
      <c r="P16" s="7" t="s">
        <v>207</v>
      </c>
      <c r="Q16" s="6">
        <v>17620171</v>
      </c>
      <c r="R16" s="13" t="s">
        <v>460</v>
      </c>
      <c r="S16" s="6">
        <v>6</v>
      </c>
      <c r="T16" s="6">
        <v>21</v>
      </c>
      <c r="U16" s="7"/>
      <c r="V16" s="7" t="s">
        <v>215</v>
      </c>
      <c r="W16" s="7" t="s">
        <v>439</v>
      </c>
      <c r="X16" s="7"/>
      <c r="Y16" s="4" t="s">
        <v>442</v>
      </c>
      <c r="Z16" s="4" t="s">
        <v>443</v>
      </c>
      <c r="AA16" s="5" t="s">
        <v>368</v>
      </c>
      <c r="AB16" s="4" t="str">
        <f t="shared" ref="AB16:AB39" si="1">"第"&amp;R16&amp;"考场"</f>
        <v>第第六考场考场</v>
      </c>
      <c r="AC16" s="18" t="s">
        <v>516</v>
      </c>
      <c r="AD16" s="7"/>
      <c r="AK16" s="10" t="e">
        <f>IF(MOD(MID(#REF!,(LEN(#REF!)=18)*2+15,1),2),"男","女")</f>
        <v>#REF!</v>
      </c>
      <c r="AL16" s="10" t="e">
        <f ca="1">IF(LEN(#REF!)=18,MID("10X98765432",MOD(SUMPRODUCT(MID(#REF!,ROW(INDIRECT("1:17")),1)*2^(18-ROW(INDIRECT("1:17")))),11)+1,1)=RIGHT(#REF!,1),IF(LEN(#REF!)=0,"",FALSE))</f>
        <v>#REF!</v>
      </c>
      <c r="AM16" s="10"/>
    </row>
    <row r="17" spans="1:39" s="14" customFormat="1" ht="18" customHeight="1">
      <c r="A17" s="6">
        <v>15</v>
      </c>
      <c r="B17" s="7" t="s">
        <v>208</v>
      </c>
      <c r="C17" s="7" t="s">
        <v>365</v>
      </c>
      <c r="D17" s="6" t="e">
        <f>MID(#REF!,7,8)</f>
        <v>#REF!</v>
      </c>
      <c r="E17" s="6" t="e">
        <f>RIGHT(#REF!,4)</f>
        <v>#REF!</v>
      </c>
      <c r="F17" s="7" t="s">
        <v>361</v>
      </c>
      <c r="G17" s="7" t="s">
        <v>385</v>
      </c>
      <c r="H17" s="7" t="s">
        <v>380</v>
      </c>
      <c r="I17" s="7"/>
      <c r="J17" s="7" t="s">
        <v>369</v>
      </c>
      <c r="K17" s="7" t="s">
        <v>405</v>
      </c>
      <c r="L17" s="7" t="s">
        <v>209</v>
      </c>
      <c r="M17" s="7" t="s">
        <v>360</v>
      </c>
      <c r="N17" s="20" t="s">
        <v>446</v>
      </c>
      <c r="O17" s="20" t="s">
        <v>528</v>
      </c>
      <c r="P17" s="7" t="s">
        <v>207</v>
      </c>
      <c r="Q17" s="6">
        <v>17620172</v>
      </c>
      <c r="R17" s="13" t="s">
        <v>460</v>
      </c>
      <c r="S17" s="6">
        <v>6</v>
      </c>
      <c r="T17" s="6">
        <v>22</v>
      </c>
      <c r="U17" s="7"/>
      <c r="V17" s="7" t="s">
        <v>210</v>
      </c>
      <c r="W17" s="7" t="s">
        <v>439</v>
      </c>
      <c r="X17" s="7"/>
      <c r="Y17" s="4" t="s">
        <v>442</v>
      </c>
      <c r="Z17" s="4" t="s">
        <v>443</v>
      </c>
      <c r="AA17" s="5" t="s">
        <v>368</v>
      </c>
      <c r="AB17" s="4" t="str">
        <f t="shared" si="1"/>
        <v>第第六考场考场</v>
      </c>
      <c r="AC17" s="18" t="s">
        <v>516</v>
      </c>
      <c r="AD17" s="7"/>
      <c r="AK17" s="10" t="e">
        <f>IF(MOD(MID(#REF!,(LEN(#REF!)=18)*2+15,1),2),"男","女")</f>
        <v>#REF!</v>
      </c>
      <c r="AL17" s="10" t="e">
        <f ca="1">IF(LEN(#REF!)=18,MID("10X98765432",MOD(SUMPRODUCT(MID(#REF!,ROW(INDIRECT("1:17")),1)*2^(18-ROW(INDIRECT("1:17")))),11)+1,1)=RIGHT(#REF!,1),IF(LEN(#REF!)=0,"",FALSE))</f>
        <v>#REF!</v>
      </c>
      <c r="AM17" s="10"/>
    </row>
    <row r="18" spans="1:39" s="14" customFormat="1" ht="18" customHeight="1">
      <c r="A18" s="6">
        <v>16</v>
      </c>
      <c r="B18" s="7" t="s">
        <v>474</v>
      </c>
      <c r="C18" s="7" t="s">
        <v>365</v>
      </c>
      <c r="D18" s="6" t="e">
        <f>MID(#REF!,7,8)</f>
        <v>#REF!</v>
      </c>
      <c r="E18" s="6" t="e">
        <f>RIGHT(#REF!,4)</f>
        <v>#REF!</v>
      </c>
      <c r="F18" s="7" t="s">
        <v>363</v>
      </c>
      <c r="G18" s="7" t="s">
        <v>379</v>
      </c>
      <c r="H18" s="7" t="s">
        <v>380</v>
      </c>
      <c r="I18" s="7"/>
      <c r="J18" s="7" t="s">
        <v>364</v>
      </c>
      <c r="K18" s="7" t="s">
        <v>388</v>
      </c>
      <c r="L18" s="7" t="s">
        <v>179</v>
      </c>
      <c r="M18" s="7" t="s">
        <v>360</v>
      </c>
      <c r="N18" s="20" t="s">
        <v>446</v>
      </c>
      <c r="O18" s="20" t="s">
        <v>531</v>
      </c>
      <c r="P18" s="7" t="s">
        <v>207</v>
      </c>
      <c r="Q18" s="6">
        <v>17620179</v>
      </c>
      <c r="R18" s="13" t="s">
        <v>460</v>
      </c>
      <c r="S18" s="6">
        <v>6</v>
      </c>
      <c r="T18" s="6">
        <v>29</v>
      </c>
      <c r="U18" s="7"/>
      <c r="V18" s="7" t="s">
        <v>475</v>
      </c>
      <c r="W18" s="7" t="s">
        <v>439</v>
      </c>
      <c r="X18" s="7"/>
      <c r="Y18" s="4" t="s">
        <v>346</v>
      </c>
      <c r="Z18" s="4" t="s">
        <v>501</v>
      </c>
      <c r="AA18" s="5" t="s">
        <v>368</v>
      </c>
      <c r="AB18" s="4" t="str">
        <f t="shared" si="1"/>
        <v>第第六考场考场</v>
      </c>
      <c r="AC18" s="18" t="s">
        <v>516</v>
      </c>
      <c r="AD18" s="7"/>
      <c r="AK18" s="10" t="e">
        <f>IF(MOD(MID(#REF!,(LEN(#REF!)=18)*2+15,1),2),"男","女")</f>
        <v>#REF!</v>
      </c>
      <c r="AL18" s="10" t="e">
        <f ca="1">IF(LEN(#REF!)=18,MID("10X98765432",MOD(SUMPRODUCT(MID(#REF!,ROW(INDIRECT("1:17")),1)*2^(18-ROW(INDIRECT("1:17")))),11)+1,1)=RIGHT(#REF!,1),IF(LEN(#REF!)=0,"",FALSE))</f>
        <v>#REF!</v>
      </c>
      <c r="AM18" s="10"/>
    </row>
    <row r="19" spans="1:39" s="14" customFormat="1" ht="18" customHeight="1">
      <c r="A19" s="6">
        <v>17</v>
      </c>
      <c r="B19" s="7" t="s">
        <v>218</v>
      </c>
      <c r="C19" s="7" t="s">
        <v>365</v>
      </c>
      <c r="D19" s="6" t="e">
        <f>MID(#REF!,7,8)</f>
        <v>#REF!</v>
      </c>
      <c r="E19" s="6" t="e">
        <f>RIGHT(#REF!,4)</f>
        <v>#REF!</v>
      </c>
      <c r="F19" s="7" t="s">
        <v>363</v>
      </c>
      <c r="G19" s="7" t="s">
        <v>396</v>
      </c>
      <c r="H19" s="7" t="s">
        <v>380</v>
      </c>
      <c r="I19" s="7"/>
      <c r="J19" s="7" t="s">
        <v>382</v>
      </c>
      <c r="K19" s="7" t="s">
        <v>383</v>
      </c>
      <c r="L19" s="7" t="s">
        <v>179</v>
      </c>
      <c r="M19" s="7" t="s">
        <v>360</v>
      </c>
      <c r="N19" s="20" t="s">
        <v>446</v>
      </c>
      <c r="O19" s="20" t="s">
        <v>529</v>
      </c>
      <c r="P19" s="7" t="s">
        <v>207</v>
      </c>
      <c r="Q19" s="6">
        <v>17620189</v>
      </c>
      <c r="R19" s="13" t="s">
        <v>469</v>
      </c>
      <c r="S19" s="6">
        <v>7</v>
      </c>
      <c r="T19" s="6">
        <v>9</v>
      </c>
      <c r="U19" s="7"/>
      <c r="V19" s="7" t="s">
        <v>219</v>
      </c>
      <c r="W19" s="7" t="s">
        <v>196</v>
      </c>
      <c r="X19" s="7"/>
      <c r="Y19" s="4" t="s">
        <v>346</v>
      </c>
      <c r="Z19" s="4" t="s">
        <v>501</v>
      </c>
      <c r="AA19" s="5" t="s">
        <v>368</v>
      </c>
      <c r="AB19" s="4" t="str">
        <f t="shared" si="1"/>
        <v>第第七考场考场</v>
      </c>
      <c r="AC19" s="18" t="s">
        <v>516</v>
      </c>
      <c r="AD19" s="7"/>
      <c r="AK19" s="10" t="e">
        <f>IF(MOD(MID(#REF!,(LEN(#REF!)=18)*2+15,1),2),"男","女")</f>
        <v>#REF!</v>
      </c>
      <c r="AL19" s="10" t="e">
        <f ca="1">IF(LEN(#REF!)=18,MID("10X98765432",MOD(SUMPRODUCT(MID(#REF!,ROW(INDIRECT("1:17")),1)*2^(18-ROW(INDIRECT("1:17")))),11)+1,1)=RIGHT(#REF!,1),IF(LEN(#REF!)=0,"",FALSE))</f>
        <v>#REF!</v>
      </c>
      <c r="AM19" s="10"/>
    </row>
    <row r="20" spans="1:39" s="14" customFormat="1" ht="18" customHeight="1">
      <c r="A20" s="6">
        <v>18</v>
      </c>
      <c r="B20" s="7" t="s">
        <v>216</v>
      </c>
      <c r="C20" s="7" t="s">
        <v>365</v>
      </c>
      <c r="D20" s="6" t="e">
        <f>MID(#REF!,7,8)</f>
        <v>#REF!</v>
      </c>
      <c r="E20" s="6" t="e">
        <f>RIGHT(#REF!,4)</f>
        <v>#REF!</v>
      </c>
      <c r="F20" s="7" t="s">
        <v>363</v>
      </c>
      <c r="G20" s="7" t="s">
        <v>407</v>
      </c>
      <c r="H20" s="7" t="s">
        <v>380</v>
      </c>
      <c r="I20" s="7"/>
      <c r="J20" s="7" t="s">
        <v>370</v>
      </c>
      <c r="K20" s="7" t="s">
        <v>393</v>
      </c>
      <c r="L20" s="7" t="s">
        <v>179</v>
      </c>
      <c r="M20" s="7" t="s">
        <v>371</v>
      </c>
      <c r="N20" s="20" t="s">
        <v>446</v>
      </c>
      <c r="O20" s="20" t="s">
        <v>531</v>
      </c>
      <c r="P20" s="7" t="s">
        <v>207</v>
      </c>
      <c r="Q20" s="6">
        <v>17620198</v>
      </c>
      <c r="R20" s="13" t="s">
        <v>469</v>
      </c>
      <c r="S20" s="6">
        <v>7</v>
      </c>
      <c r="T20" s="6">
        <v>18</v>
      </c>
      <c r="U20" s="7"/>
      <c r="V20" s="7" t="s">
        <v>217</v>
      </c>
      <c r="W20" s="7" t="s">
        <v>439</v>
      </c>
      <c r="X20" s="7" t="s">
        <v>440</v>
      </c>
      <c r="Y20" s="4" t="s">
        <v>346</v>
      </c>
      <c r="Z20" s="4" t="s">
        <v>501</v>
      </c>
      <c r="AA20" s="5" t="s">
        <v>368</v>
      </c>
      <c r="AB20" s="4" t="str">
        <f t="shared" si="1"/>
        <v>第第七考场考场</v>
      </c>
      <c r="AC20" s="18" t="s">
        <v>516</v>
      </c>
      <c r="AD20" s="7"/>
      <c r="AK20" s="10" t="e">
        <f>IF(MOD(MID(#REF!,(LEN(#REF!)=18)*2+15,1),2),"男","女")</f>
        <v>#REF!</v>
      </c>
      <c r="AL20" s="10" t="e">
        <f ca="1">IF(LEN(#REF!)=18,MID("10X98765432",MOD(SUMPRODUCT(MID(#REF!,ROW(INDIRECT("1:17")),1)*2^(18-ROW(INDIRECT("1:17")))),11)+1,1)=RIGHT(#REF!,1),IF(LEN(#REF!)=0,"",FALSE))</f>
        <v>#REF!</v>
      </c>
      <c r="AM20" s="10"/>
    </row>
    <row r="21" spans="1:39" s="14" customFormat="1" ht="18" customHeight="1">
      <c r="A21" s="6">
        <v>19</v>
      </c>
      <c r="B21" s="7" t="s">
        <v>471</v>
      </c>
      <c r="C21" s="7" t="s">
        <v>365</v>
      </c>
      <c r="D21" s="6" t="e">
        <f>MID(#REF!,7,8)</f>
        <v>#REF!</v>
      </c>
      <c r="E21" s="6" t="e">
        <f>RIGHT(#REF!,4)</f>
        <v>#REF!</v>
      </c>
      <c r="F21" s="7" t="s">
        <v>358</v>
      </c>
      <c r="G21" s="7" t="s">
        <v>472</v>
      </c>
      <c r="H21" s="7" t="s">
        <v>380</v>
      </c>
      <c r="I21" s="7"/>
      <c r="J21" s="7" t="s">
        <v>370</v>
      </c>
      <c r="K21" s="7" t="s">
        <v>389</v>
      </c>
      <c r="L21" s="7" t="s">
        <v>179</v>
      </c>
      <c r="M21" s="7" t="s">
        <v>371</v>
      </c>
      <c r="N21" s="20" t="s">
        <v>446</v>
      </c>
      <c r="O21" s="20" t="s">
        <v>530</v>
      </c>
      <c r="P21" s="7" t="s">
        <v>207</v>
      </c>
      <c r="Q21" s="6">
        <v>17620204</v>
      </c>
      <c r="R21" s="13" t="s">
        <v>469</v>
      </c>
      <c r="S21" s="6">
        <v>7</v>
      </c>
      <c r="T21" s="6">
        <v>24</v>
      </c>
      <c r="U21" s="7"/>
      <c r="V21" s="7" t="s">
        <v>473</v>
      </c>
      <c r="W21" s="7" t="s">
        <v>439</v>
      </c>
      <c r="X21" s="7" t="s">
        <v>440</v>
      </c>
      <c r="Y21" s="4" t="s">
        <v>442</v>
      </c>
      <c r="Z21" s="4" t="s">
        <v>443</v>
      </c>
      <c r="AA21" s="5" t="s">
        <v>368</v>
      </c>
      <c r="AB21" s="4" t="str">
        <f t="shared" si="1"/>
        <v>第第七考场考场</v>
      </c>
      <c r="AC21" s="18" t="s">
        <v>516</v>
      </c>
      <c r="AD21" s="7"/>
      <c r="AK21" s="10" t="e">
        <f>IF(MOD(MID(#REF!,(LEN(#REF!)=18)*2+15,1),2),"男","女")</f>
        <v>#REF!</v>
      </c>
      <c r="AL21" s="10" t="e">
        <f ca="1">IF(LEN(#REF!)=18,MID("10X98765432",MOD(SUMPRODUCT(MID(#REF!,ROW(INDIRECT("1:17")),1)*2^(18-ROW(INDIRECT("1:17")))),11)+1,1)=RIGHT(#REF!,1),IF(LEN(#REF!)=0,"",FALSE))</f>
        <v>#REF!</v>
      </c>
      <c r="AM21" s="10"/>
    </row>
    <row r="22" spans="1:39" s="14" customFormat="1" ht="18" customHeight="1">
      <c r="A22" s="6">
        <v>20</v>
      </c>
      <c r="B22" s="7" t="s">
        <v>476</v>
      </c>
      <c r="C22" s="7" t="s">
        <v>356</v>
      </c>
      <c r="D22" s="6" t="e">
        <f>MID(#REF!,7,8)</f>
        <v>#REF!</v>
      </c>
      <c r="E22" s="6" t="e">
        <f>RIGHT(#REF!,4)</f>
        <v>#REF!</v>
      </c>
      <c r="F22" s="7" t="s">
        <v>361</v>
      </c>
      <c r="G22" s="7" t="s">
        <v>407</v>
      </c>
      <c r="H22" s="7" t="s">
        <v>380</v>
      </c>
      <c r="I22" s="7"/>
      <c r="J22" s="7" t="s">
        <v>397</v>
      </c>
      <c r="K22" s="7" t="s">
        <v>389</v>
      </c>
      <c r="L22" s="7" t="s">
        <v>179</v>
      </c>
      <c r="M22" s="7" t="s">
        <v>360</v>
      </c>
      <c r="N22" s="20" t="s">
        <v>446</v>
      </c>
      <c r="O22" s="20" t="s">
        <v>529</v>
      </c>
      <c r="P22" s="7" t="s">
        <v>207</v>
      </c>
      <c r="Q22" s="6">
        <v>17620207</v>
      </c>
      <c r="R22" s="13" t="s">
        <v>469</v>
      </c>
      <c r="S22" s="6">
        <v>7</v>
      </c>
      <c r="T22" s="6">
        <v>27</v>
      </c>
      <c r="U22" s="7"/>
      <c r="V22" s="7" t="s">
        <v>478</v>
      </c>
      <c r="W22" s="7" t="s">
        <v>439</v>
      </c>
      <c r="X22" s="7"/>
      <c r="Y22" s="4" t="s">
        <v>346</v>
      </c>
      <c r="Z22" s="4" t="s">
        <v>501</v>
      </c>
      <c r="AA22" s="5" t="s">
        <v>368</v>
      </c>
      <c r="AB22" s="4" t="str">
        <f t="shared" si="1"/>
        <v>第第七考场考场</v>
      </c>
      <c r="AC22" s="18" t="s">
        <v>516</v>
      </c>
      <c r="AD22" s="7"/>
      <c r="AK22" s="10" t="e">
        <f>IF(MOD(MID(#REF!,(LEN(#REF!)=18)*2+15,1),2),"男","女")</f>
        <v>#REF!</v>
      </c>
      <c r="AL22" s="10" t="e">
        <f ca="1">IF(LEN(#REF!)=18,MID("10X98765432",MOD(SUMPRODUCT(MID(#REF!,ROW(INDIRECT("1:17")),1)*2^(18-ROW(INDIRECT("1:17")))),11)+1,1)=RIGHT(#REF!,1),IF(LEN(#REF!)=0,"",FALSE))</f>
        <v>#REF!</v>
      </c>
      <c r="AM22" s="10"/>
    </row>
    <row r="23" spans="1:39" s="14" customFormat="1" ht="18" customHeight="1">
      <c r="A23" s="6">
        <v>21</v>
      </c>
      <c r="B23" s="7" t="s">
        <v>232</v>
      </c>
      <c r="C23" s="7" t="s">
        <v>365</v>
      </c>
      <c r="D23" s="6" t="e">
        <f>MID(#REF!,7,8)</f>
        <v>#REF!</v>
      </c>
      <c r="E23" s="6" t="e">
        <f>RIGHT(#REF!,4)</f>
        <v>#REF!</v>
      </c>
      <c r="F23" s="7" t="s">
        <v>363</v>
      </c>
      <c r="G23" s="7" t="s">
        <v>385</v>
      </c>
      <c r="H23" s="7" t="s">
        <v>380</v>
      </c>
      <c r="I23" s="7"/>
      <c r="J23" s="7" t="s">
        <v>364</v>
      </c>
      <c r="K23" s="7" t="s">
        <v>386</v>
      </c>
      <c r="L23" s="7" t="s">
        <v>179</v>
      </c>
      <c r="M23" s="7" t="s">
        <v>360</v>
      </c>
      <c r="N23" s="20" t="s">
        <v>446</v>
      </c>
      <c r="O23" s="20" t="s">
        <v>535</v>
      </c>
      <c r="P23" s="7" t="s">
        <v>220</v>
      </c>
      <c r="Q23" s="6">
        <v>17620219</v>
      </c>
      <c r="R23" s="13" t="s">
        <v>470</v>
      </c>
      <c r="S23" s="6">
        <v>8</v>
      </c>
      <c r="T23" s="6">
        <v>9</v>
      </c>
      <c r="U23" s="7"/>
      <c r="V23" s="7" t="s">
        <v>233</v>
      </c>
      <c r="W23" s="7" t="s">
        <v>227</v>
      </c>
      <c r="X23" s="7"/>
      <c r="Y23" s="4" t="s">
        <v>346</v>
      </c>
      <c r="Z23" s="4" t="s">
        <v>501</v>
      </c>
      <c r="AA23" s="5" t="s">
        <v>368</v>
      </c>
      <c r="AB23" s="4" t="str">
        <f t="shared" si="1"/>
        <v>第第八考场考场</v>
      </c>
      <c r="AC23" s="18" t="s">
        <v>516</v>
      </c>
      <c r="AD23" s="7"/>
      <c r="AK23" s="10" t="e">
        <f>IF(MOD(MID(#REF!,(LEN(#REF!)=18)*2+15,1),2),"男","女")</f>
        <v>#REF!</v>
      </c>
      <c r="AL23" s="10" t="e">
        <f ca="1">IF(LEN(#REF!)=18,MID("10X98765432",MOD(SUMPRODUCT(MID(#REF!,ROW(INDIRECT("1:17")),1)*2^(18-ROW(INDIRECT("1:17")))),11)+1,1)=RIGHT(#REF!,1),IF(LEN(#REF!)=0,"",FALSE))</f>
        <v>#REF!</v>
      </c>
      <c r="AM23" s="10"/>
    </row>
    <row r="24" spans="1:39" s="14" customFormat="1" ht="18" customHeight="1">
      <c r="A24" s="6">
        <v>22</v>
      </c>
      <c r="B24" s="7" t="s">
        <v>228</v>
      </c>
      <c r="C24" s="7" t="s">
        <v>356</v>
      </c>
      <c r="D24" s="6" t="e">
        <f>MID(#REF!,7,8)</f>
        <v>#REF!</v>
      </c>
      <c r="E24" s="6" t="e">
        <f>RIGHT(#REF!,4)</f>
        <v>#REF!</v>
      </c>
      <c r="F24" s="7" t="s">
        <v>358</v>
      </c>
      <c r="G24" s="7" t="s">
        <v>465</v>
      </c>
      <c r="H24" s="7" t="s">
        <v>380</v>
      </c>
      <c r="I24" s="7"/>
      <c r="J24" s="7" t="s">
        <v>364</v>
      </c>
      <c r="K24" s="7" t="s">
        <v>381</v>
      </c>
      <c r="L24" s="7" t="s">
        <v>179</v>
      </c>
      <c r="M24" s="7" t="s">
        <v>360</v>
      </c>
      <c r="N24" s="20" t="s">
        <v>446</v>
      </c>
      <c r="O24" s="20" t="s">
        <v>532</v>
      </c>
      <c r="P24" s="7" t="s">
        <v>220</v>
      </c>
      <c r="Q24" s="6">
        <v>17620224</v>
      </c>
      <c r="R24" s="13" t="s">
        <v>470</v>
      </c>
      <c r="S24" s="6">
        <v>8</v>
      </c>
      <c r="T24" s="6">
        <v>14</v>
      </c>
      <c r="U24" s="7"/>
      <c r="V24" s="7" t="s">
        <v>229</v>
      </c>
      <c r="W24" s="7" t="s">
        <v>227</v>
      </c>
      <c r="X24" s="7"/>
      <c r="Y24" s="4" t="s">
        <v>346</v>
      </c>
      <c r="Z24" s="4" t="s">
        <v>501</v>
      </c>
      <c r="AA24" s="5" t="s">
        <v>368</v>
      </c>
      <c r="AB24" s="4" t="str">
        <f t="shared" si="1"/>
        <v>第第八考场考场</v>
      </c>
      <c r="AC24" s="18" t="s">
        <v>517</v>
      </c>
      <c r="AD24" s="7"/>
      <c r="AK24" s="10" t="e">
        <f>IF(MOD(MID(#REF!,(LEN(#REF!)=18)*2+15,1),2),"男","女")</f>
        <v>#REF!</v>
      </c>
      <c r="AL24" s="10" t="e">
        <f ca="1">IF(LEN(#REF!)=18,MID("10X98765432",MOD(SUMPRODUCT(MID(#REF!,ROW(INDIRECT("1:17")),1)*2^(18-ROW(INDIRECT("1:17")))),11)+1,1)=RIGHT(#REF!,1),IF(LEN(#REF!)=0,"",FALSE))</f>
        <v>#REF!</v>
      </c>
      <c r="AM24" s="10"/>
    </row>
    <row r="25" spans="1:39" s="14" customFormat="1" ht="18" customHeight="1">
      <c r="A25" s="6">
        <v>23</v>
      </c>
      <c r="B25" s="7" t="s">
        <v>237</v>
      </c>
      <c r="C25" s="7" t="s">
        <v>365</v>
      </c>
      <c r="D25" s="6" t="e">
        <f>MID(#REF!,7,8)</f>
        <v>#REF!</v>
      </c>
      <c r="E25" s="6" t="e">
        <f>RIGHT(#REF!,4)</f>
        <v>#REF!</v>
      </c>
      <c r="F25" s="7" t="s">
        <v>358</v>
      </c>
      <c r="G25" s="7" t="s">
        <v>367</v>
      </c>
      <c r="H25" s="7" t="s">
        <v>380</v>
      </c>
      <c r="I25" s="7"/>
      <c r="J25" s="7" t="s">
        <v>382</v>
      </c>
      <c r="K25" s="7" t="s">
        <v>386</v>
      </c>
      <c r="L25" s="7" t="s">
        <v>179</v>
      </c>
      <c r="M25" s="7" t="s">
        <v>360</v>
      </c>
      <c r="N25" s="20" t="s">
        <v>446</v>
      </c>
      <c r="O25" s="20" t="s">
        <v>532</v>
      </c>
      <c r="P25" s="7" t="s">
        <v>220</v>
      </c>
      <c r="Q25" s="6">
        <v>17620229</v>
      </c>
      <c r="R25" s="13" t="s">
        <v>470</v>
      </c>
      <c r="S25" s="6">
        <v>8</v>
      </c>
      <c r="T25" s="6">
        <v>19</v>
      </c>
      <c r="U25" s="7"/>
      <c r="V25" s="7" t="s">
        <v>238</v>
      </c>
      <c r="W25" s="7" t="s">
        <v>196</v>
      </c>
      <c r="X25" s="7"/>
      <c r="Y25" s="4" t="s">
        <v>346</v>
      </c>
      <c r="Z25" s="4" t="s">
        <v>501</v>
      </c>
      <c r="AA25" s="5" t="s">
        <v>368</v>
      </c>
      <c r="AB25" s="4" t="str">
        <f t="shared" si="1"/>
        <v>第第八考场考场</v>
      </c>
      <c r="AC25" s="18" t="s">
        <v>516</v>
      </c>
      <c r="AD25" s="7"/>
      <c r="AK25" s="10" t="e">
        <f>IF(MOD(MID(#REF!,(LEN(#REF!)=18)*2+15,1),2),"男","女")</f>
        <v>#REF!</v>
      </c>
      <c r="AL25" s="10" t="e">
        <f ca="1">IF(LEN(#REF!)=18,MID("10X98765432",MOD(SUMPRODUCT(MID(#REF!,ROW(INDIRECT("1:17")),1)*2^(18-ROW(INDIRECT("1:17")))),11)+1,1)=RIGHT(#REF!,1),IF(LEN(#REF!)=0,"",FALSE))</f>
        <v>#REF!</v>
      </c>
      <c r="AM25" s="10"/>
    </row>
    <row r="26" spans="1:39" s="14" customFormat="1" ht="18" customHeight="1">
      <c r="A26" s="6">
        <v>24</v>
      </c>
      <c r="B26" s="7" t="s">
        <v>225</v>
      </c>
      <c r="C26" s="7" t="s">
        <v>365</v>
      </c>
      <c r="D26" s="6" t="e">
        <f>MID(#REF!,7,8)</f>
        <v>#REF!</v>
      </c>
      <c r="E26" s="6" t="e">
        <f>RIGHT(#REF!,4)</f>
        <v>#REF!</v>
      </c>
      <c r="F26" s="7" t="s">
        <v>358</v>
      </c>
      <c r="G26" s="7" t="s">
        <v>391</v>
      </c>
      <c r="H26" s="7" t="s">
        <v>380</v>
      </c>
      <c r="I26" s="7"/>
      <c r="J26" s="7" t="s">
        <v>370</v>
      </c>
      <c r="K26" s="7" t="s">
        <v>386</v>
      </c>
      <c r="L26" s="7" t="s">
        <v>179</v>
      </c>
      <c r="M26" s="7" t="s">
        <v>371</v>
      </c>
      <c r="N26" s="20" t="s">
        <v>446</v>
      </c>
      <c r="O26" s="20" t="s">
        <v>534</v>
      </c>
      <c r="P26" s="7" t="s">
        <v>220</v>
      </c>
      <c r="Q26" s="6">
        <v>17620235</v>
      </c>
      <c r="R26" s="13" t="s">
        <v>470</v>
      </c>
      <c r="S26" s="6">
        <v>8</v>
      </c>
      <c r="T26" s="6">
        <v>25</v>
      </c>
      <c r="U26" s="7"/>
      <c r="V26" s="7" t="s">
        <v>226</v>
      </c>
      <c r="W26" s="7" t="s">
        <v>227</v>
      </c>
      <c r="X26" s="7" t="s">
        <v>440</v>
      </c>
      <c r="Y26" s="4" t="s">
        <v>346</v>
      </c>
      <c r="Z26" s="4" t="s">
        <v>501</v>
      </c>
      <c r="AA26" s="5" t="s">
        <v>368</v>
      </c>
      <c r="AB26" s="4" t="str">
        <f t="shared" si="1"/>
        <v>第第八考场考场</v>
      </c>
      <c r="AC26" s="18" t="s">
        <v>516</v>
      </c>
      <c r="AD26" s="7"/>
      <c r="AK26" s="10" t="e">
        <f>IF(MOD(MID(#REF!,(LEN(#REF!)=18)*2+15,1),2),"男","女")</f>
        <v>#REF!</v>
      </c>
      <c r="AL26" s="10" t="e">
        <f ca="1">IF(LEN(#REF!)=18,MID("10X98765432",MOD(SUMPRODUCT(MID(#REF!,ROW(INDIRECT("1:17")),1)*2^(18-ROW(INDIRECT("1:17")))),11)+1,1)=RIGHT(#REF!,1),IF(LEN(#REF!)=0,"",FALSE))</f>
        <v>#REF!</v>
      </c>
      <c r="AM26" s="10"/>
    </row>
    <row r="27" spans="1:39" s="14" customFormat="1" ht="18" customHeight="1">
      <c r="A27" s="6">
        <v>25</v>
      </c>
      <c r="B27" s="7" t="s">
        <v>235</v>
      </c>
      <c r="C27" s="7" t="s">
        <v>365</v>
      </c>
      <c r="D27" s="6" t="e">
        <f>MID(#REF!,7,8)</f>
        <v>#REF!</v>
      </c>
      <c r="E27" s="6" t="e">
        <f>RIGHT(#REF!,4)</f>
        <v>#REF!</v>
      </c>
      <c r="F27" s="7" t="s">
        <v>358</v>
      </c>
      <c r="G27" s="7" t="s">
        <v>407</v>
      </c>
      <c r="H27" s="7" t="s">
        <v>359</v>
      </c>
      <c r="I27" s="7"/>
      <c r="J27" s="7" t="s">
        <v>372</v>
      </c>
      <c r="K27" s="7" t="s">
        <v>373</v>
      </c>
      <c r="L27" s="7" t="s">
        <v>438</v>
      </c>
      <c r="M27" s="7" t="s">
        <v>360</v>
      </c>
      <c r="N27" s="20" t="s">
        <v>446</v>
      </c>
      <c r="O27" s="20" t="s">
        <v>534</v>
      </c>
      <c r="P27" s="7" t="s">
        <v>220</v>
      </c>
      <c r="Q27" s="6">
        <v>17620239</v>
      </c>
      <c r="R27" s="13" t="s">
        <v>470</v>
      </c>
      <c r="S27" s="6">
        <v>8</v>
      </c>
      <c r="T27" s="6">
        <v>29</v>
      </c>
      <c r="U27" s="7"/>
      <c r="V27" s="7" t="s">
        <v>236</v>
      </c>
      <c r="W27" s="7" t="s">
        <v>196</v>
      </c>
      <c r="X27" s="7"/>
      <c r="Y27" s="4" t="s">
        <v>346</v>
      </c>
      <c r="Z27" s="4" t="s">
        <v>501</v>
      </c>
      <c r="AA27" s="5" t="s">
        <v>368</v>
      </c>
      <c r="AB27" s="4" t="str">
        <f t="shared" si="1"/>
        <v>第第八考场考场</v>
      </c>
      <c r="AC27" s="18" t="s">
        <v>516</v>
      </c>
      <c r="AD27" s="7"/>
      <c r="AK27" s="10" t="e">
        <f>IF(MOD(MID(#REF!,(LEN(#REF!)=18)*2+15,1),2),"男","女")</f>
        <v>#REF!</v>
      </c>
      <c r="AL27" s="10" t="e">
        <f ca="1">IF(LEN(#REF!)=18,MID("10X98765432",MOD(SUMPRODUCT(MID(#REF!,ROW(INDIRECT("1:17")),1)*2^(18-ROW(INDIRECT("1:17")))),11)+1,1)=RIGHT(#REF!,1),IF(LEN(#REF!)=0,"",FALSE))</f>
        <v>#REF!</v>
      </c>
      <c r="AM27" s="10"/>
    </row>
    <row r="28" spans="1:39" s="14" customFormat="1" ht="18" customHeight="1">
      <c r="A28" s="6">
        <v>26</v>
      </c>
      <c r="B28" s="7" t="s">
        <v>223</v>
      </c>
      <c r="C28" s="7" t="s">
        <v>365</v>
      </c>
      <c r="D28" s="6" t="e">
        <f>MID(#REF!,7,8)</f>
        <v>#REF!</v>
      </c>
      <c r="E28" s="6" t="e">
        <f>RIGHT(#REF!,4)</f>
        <v>#REF!</v>
      </c>
      <c r="F28" s="7" t="s">
        <v>363</v>
      </c>
      <c r="G28" s="7" t="s">
        <v>400</v>
      </c>
      <c r="H28" s="7" t="s">
        <v>380</v>
      </c>
      <c r="I28" s="7"/>
      <c r="J28" s="7" t="s">
        <v>370</v>
      </c>
      <c r="K28" s="7" t="s">
        <v>389</v>
      </c>
      <c r="L28" s="7" t="s">
        <v>179</v>
      </c>
      <c r="M28" s="7" t="s">
        <v>371</v>
      </c>
      <c r="N28" s="20" t="s">
        <v>446</v>
      </c>
      <c r="O28" s="20" t="s">
        <v>535</v>
      </c>
      <c r="P28" s="7" t="s">
        <v>220</v>
      </c>
      <c r="Q28" s="6">
        <v>17620246</v>
      </c>
      <c r="R28" s="13" t="s">
        <v>222</v>
      </c>
      <c r="S28" s="6">
        <v>9</v>
      </c>
      <c r="T28" s="6">
        <v>6</v>
      </c>
      <c r="U28" s="7"/>
      <c r="V28" s="7" t="s">
        <v>224</v>
      </c>
      <c r="W28" s="7" t="s">
        <v>221</v>
      </c>
      <c r="X28" s="7" t="s">
        <v>440</v>
      </c>
      <c r="Y28" s="4" t="s">
        <v>346</v>
      </c>
      <c r="Z28" s="4" t="s">
        <v>501</v>
      </c>
      <c r="AA28" s="5" t="s">
        <v>368</v>
      </c>
      <c r="AB28" s="4" t="str">
        <f t="shared" si="1"/>
        <v>第第九考场考场</v>
      </c>
      <c r="AC28" s="18" t="s">
        <v>516</v>
      </c>
      <c r="AD28" s="7"/>
      <c r="AK28" s="10" t="e">
        <f>IF(MOD(MID(#REF!,(LEN(#REF!)=18)*2+15,1),2),"男","女")</f>
        <v>#REF!</v>
      </c>
      <c r="AL28" s="10" t="e">
        <f ca="1">IF(LEN(#REF!)=18,MID("10X98765432",MOD(SUMPRODUCT(MID(#REF!,ROW(INDIRECT("1:17")),1)*2^(18-ROW(INDIRECT("1:17")))),11)+1,1)=RIGHT(#REF!,1),IF(LEN(#REF!)=0,"",FALSE))</f>
        <v>#REF!</v>
      </c>
      <c r="AM28" s="10"/>
    </row>
    <row r="29" spans="1:39" s="14" customFormat="1" ht="18" customHeight="1">
      <c r="A29" s="6">
        <v>27</v>
      </c>
      <c r="B29" s="7" t="s">
        <v>230</v>
      </c>
      <c r="C29" s="7" t="s">
        <v>356</v>
      </c>
      <c r="D29" s="6" t="e">
        <f>MID(#REF!,7,8)</f>
        <v>#REF!</v>
      </c>
      <c r="E29" s="6" t="e">
        <f>RIGHT(#REF!,4)</f>
        <v>#REF!</v>
      </c>
      <c r="F29" s="7" t="s">
        <v>358</v>
      </c>
      <c r="G29" s="7" t="s">
        <v>367</v>
      </c>
      <c r="H29" s="7" t="s">
        <v>380</v>
      </c>
      <c r="I29" s="7"/>
      <c r="J29" s="7" t="s">
        <v>382</v>
      </c>
      <c r="K29" s="7" t="s">
        <v>386</v>
      </c>
      <c r="L29" s="7" t="s">
        <v>179</v>
      </c>
      <c r="M29" s="7" t="s">
        <v>360</v>
      </c>
      <c r="N29" s="20" t="s">
        <v>446</v>
      </c>
      <c r="O29" s="20" t="s">
        <v>533</v>
      </c>
      <c r="P29" s="7" t="s">
        <v>220</v>
      </c>
      <c r="Q29" s="6">
        <v>17620251</v>
      </c>
      <c r="R29" s="13" t="s">
        <v>222</v>
      </c>
      <c r="S29" s="6">
        <v>9</v>
      </c>
      <c r="T29" s="6">
        <v>11</v>
      </c>
      <c r="U29" s="7"/>
      <c r="V29" s="7" t="s">
        <v>231</v>
      </c>
      <c r="W29" s="7" t="s">
        <v>227</v>
      </c>
      <c r="X29" s="7"/>
      <c r="Y29" s="4" t="s">
        <v>346</v>
      </c>
      <c r="Z29" s="4" t="s">
        <v>501</v>
      </c>
      <c r="AA29" s="5" t="s">
        <v>368</v>
      </c>
      <c r="AB29" s="4" t="str">
        <f t="shared" si="1"/>
        <v>第第九考场考场</v>
      </c>
      <c r="AC29" s="18" t="s">
        <v>518</v>
      </c>
      <c r="AD29" s="7"/>
      <c r="AK29" s="10" t="e">
        <f>IF(MOD(MID(#REF!,(LEN(#REF!)=18)*2+15,1),2),"男","女")</f>
        <v>#REF!</v>
      </c>
      <c r="AL29" s="10" t="e">
        <f ca="1">IF(LEN(#REF!)=18,MID("10X98765432",MOD(SUMPRODUCT(MID(#REF!,ROW(INDIRECT("1:17")),1)*2^(18-ROW(INDIRECT("1:17")))),11)+1,1)=RIGHT(#REF!,1),IF(LEN(#REF!)=0,"",FALSE))</f>
        <v>#REF!</v>
      </c>
      <c r="AM29" s="10"/>
    </row>
    <row r="30" spans="1:39" s="14" customFormat="1" ht="18" customHeight="1">
      <c r="A30" s="6">
        <v>28</v>
      </c>
      <c r="B30" s="7" t="s">
        <v>243</v>
      </c>
      <c r="C30" s="7" t="s">
        <v>365</v>
      </c>
      <c r="D30" s="6" t="e">
        <f>MID(#REF!,7,8)</f>
        <v>#REF!</v>
      </c>
      <c r="E30" s="6" t="e">
        <f>RIGHT(#REF!,4)</f>
        <v>#REF!</v>
      </c>
      <c r="F30" s="7" t="s">
        <v>363</v>
      </c>
      <c r="G30" s="7" t="s">
        <v>413</v>
      </c>
      <c r="H30" s="7" t="s">
        <v>380</v>
      </c>
      <c r="I30" s="7"/>
      <c r="J30" s="7" t="s">
        <v>382</v>
      </c>
      <c r="K30" s="7" t="s">
        <v>388</v>
      </c>
      <c r="L30" s="7" t="s">
        <v>179</v>
      </c>
      <c r="M30" s="7" t="s">
        <v>360</v>
      </c>
      <c r="N30" s="20" t="s">
        <v>446</v>
      </c>
      <c r="O30" s="20" t="s">
        <v>536</v>
      </c>
      <c r="P30" s="7" t="s">
        <v>239</v>
      </c>
      <c r="Q30" s="6">
        <v>17620259</v>
      </c>
      <c r="R30" s="13" t="s">
        <v>222</v>
      </c>
      <c r="S30" s="6">
        <v>9</v>
      </c>
      <c r="T30" s="6">
        <v>19</v>
      </c>
      <c r="U30" s="7"/>
      <c r="V30" s="7" t="s">
        <v>244</v>
      </c>
      <c r="W30" s="7" t="s">
        <v>196</v>
      </c>
      <c r="X30" s="7"/>
      <c r="Y30" s="4" t="s">
        <v>346</v>
      </c>
      <c r="Z30" s="4" t="s">
        <v>501</v>
      </c>
      <c r="AA30" s="5" t="s">
        <v>368</v>
      </c>
      <c r="AB30" s="4" t="str">
        <f t="shared" si="1"/>
        <v>第第九考场考场</v>
      </c>
      <c r="AC30" s="18" t="s">
        <v>516</v>
      </c>
      <c r="AD30" s="7"/>
      <c r="AK30" s="10" t="e">
        <f>IF(MOD(MID(#REF!,(LEN(#REF!)=18)*2+15,1),2),"男","女")</f>
        <v>#REF!</v>
      </c>
      <c r="AL30" s="10" t="e">
        <f ca="1">IF(LEN(#REF!)=18,MID("10X98765432",MOD(SUMPRODUCT(MID(#REF!,ROW(INDIRECT("1:17")),1)*2^(18-ROW(INDIRECT("1:17")))),11)+1,1)=RIGHT(#REF!,1),IF(LEN(#REF!)=0,"",FALSE))</f>
        <v>#REF!</v>
      </c>
      <c r="AM30" s="10"/>
    </row>
    <row r="31" spans="1:39" s="14" customFormat="1" ht="18" customHeight="1">
      <c r="A31" s="6">
        <v>29</v>
      </c>
      <c r="B31" s="7" t="s">
        <v>240</v>
      </c>
      <c r="C31" s="7" t="s">
        <v>365</v>
      </c>
      <c r="D31" s="6" t="e">
        <f>MID(#REF!,7,8)</f>
        <v>#REF!</v>
      </c>
      <c r="E31" s="6" t="e">
        <f>RIGHT(#REF!,4)</f>
        <v>#REF!</v>
      </c>
      <c r="F31" s="7" t="s">
        <v>363</v>
      </c>
      <c r="G31" s="7" t="s">
        <v>414</v>
      </c>
      <c r="H31" s="7" t="s">
        <v>359</v>
      </c>
      <c r="I31" s="7"/>
      <c r="J31" s="7" t="s">
        <v>412</v>
      </c>
      <c r="K31" s="7" t="s">
        <v>241</v>
      </c>
      <c r="L31" s="7" t="s">
        <v>438</v>
      </c>
      <c r="M31" s="7" t="s">
        <v>360</v>
      </c>
      <c r="N31" s="20" t="s">
        <v>446</v>
      </c>
      <c r="O31" s="20" t="s">
        <v>537</v>
      </c>
      <c r="P31" s="7" t="s">
        <v>239</v>
      </c>
      <c r="Q31" s="6">
        <v>17620263</v>
      </c>
      <c r="R31" s="13" t="s">
        <v>222</v>
      </c>
      <c r="S31" s="6">
        <v>9</v>
      </c>
      <c r="T31" s="6">
        <v>23</v>
      </c>
      <c r="U31" s="7"/>
      <c r="V31" s="7" t="s">
        <v>242</v>
      </c>
      <c r="W31" s="7" t="s">
        <v>196</v>
      </c>
      <c r="X31" s="7"/>
      <c r="Y31" s="4" t="s">
        <v>346</v>
      </c>
      <c r="Z31" s="4" t="s">
        <v>501</v>
      </c>
      <c r="AA31" s="5" t="s">
        <v>368</v>
      </c>
      <c r="AB31" s="4" t="str">
        <f t="shared" si="1"/>
        <v>第第九考场考场</v>
      </c>
      <c r="AC31" s="18" t="s">
        <v>516</v>
      </c>
      <c r="AD31" s="7"/>
      <c r="AK31" s="10" t="e">
        <f>IF(MOD(MID(#REF!,(LEN(#REF!)=18)*2+15,1),2),"男","女")</f>
        <v>#REF!</v>
      </c>
      <c r="AL31" s="10" t="e">
        <f ca="1">IF(LEN(#REF!)=18,MID("10X98765432",MOD(SUMPRODUCT(MID(#REF!,ROW(INDIRECT("1:17")),1)*2^(18-ROW(INDIRECT("1:17")))),11)+1,1)=RIGHT(#REF!,1),IF(LEN(#REF!)=0,"",FALSE))</f>
        <v>#REF!</v>
      </c>
      <c r="AM31" s="10"/>
    </row>
    <row r="32" spans="1:39" s="14" customFormat="1" ht="18" customHeight="1">
      <c r="A32" s="6">
        <v>30</v>
      </c>
      <c r="B32" s="7" t="s">
        <v>246</v>
      </c>
      <c r="C32" s="7" t="s">
        <v>365</v>
      </c>
      <c r="D32" s="6" t="e">
        <f>MID(#REF!,7,8)</f>
        <v>#REF!</v>
      </c>
      <c r="E32" s="6" t="e">
        <f>RIGHT(#REF!,4)</f>
        <v>#REF!</v>
      </c>
      <c r="F32" s="7" t="s">
        <v>358</v>
      </c>
      <c r="G32" s="7" t="s">
        <v>416</v>
      </c>
      <c r="H32" s="7" t="s">
        <v>380</v>
      </c>
      <c r="I32" s="7"/>
      <c r="J32" s="7" t="s">
        <v>417</v>
      </c>
      <c r="K32" s="7" t="s">
        <v>393</v>
      </c>
      <c r="L32" s="7" t="s">
        <v>179</v>
      </c>
      <c r="M32" s="7" t="s">
        <v>371</v>
      </c>
      <c r="N32" s="20" t="s">
        <v>446</v>
      </c>
      <c r="O32" s="20" t="s">
        <v>537</v>
      </c>
      <c r="P32" s="7" t="s">
        <v>239</v>
      </c>
      <c r="Q32" s="6">
        <v>17620283</v>
      </c>
      <c r="R32" s="13" t="s">
        <v>245</v>
      </c>
      <c r="S32" s="6">
        <v>10</v>
      </c>
      <c r="T32" s="6">
        <v>13</v>
      </c>
      <c r="U32" s="7"/>
      <c r="V32" s="7" t="s">
        <v>247</v>
      </c>
      <c r="W32" s="7" t="s">
        <v>178</v>
      </c>
      <c r="X32" s="7"/>
      <c r="Y32" s="4" t="s">
        <v>346</v>
      </c>
      <c r="Z32" s="4" t="s">
        <v>501</v>
      </c>
      <c r="AA32" s="5" t="s">
        <v>368</v>
      </c>
      <c r="AB32" s="4" t="str">
        <f t="shared" si="1"/>
        <v>第第十考场考场</v>
      </c>
      <c r="AC32" s="18" t="s">
        <v>516</v>
      </c>
      <c r="AD32" s="7"/>
      <c r="AK32" s="10" t="e">
        <f>IF(MOD(MID(#REF!,(LEN(#REF!)=18)*2+15,1),2),"男","女")</f>
        <v>#REF!</v>
      </c>
      <c r="AL32" s="10" t="e">
        <f ca="1">IF(LEN(#REF!)=18,MID("10X98765432",MOD(SUMPRODUCT(MID(#REF!,ROW(INDIRECT("1:17")),1)*2^(18-ROW(INDIRECT("1:17")))),11)+1,1)=RIGHT(#REF!,1),IF(LEN(#REF!)=0,"",FALSE))</f>
        <v>#REF!</v>
      </c>
      <c r="AM32" s="10"/>
    </row>
    <row r="33" spans="1:39" s="14" customFormat="1" ht="18" customHeight="1">
      <c r="A33" s="6">
        <v>31</v>
      </c>
      <c r="B33" s="7" t="s">
        <v>255</v>
      </c>
      <c r="C33" s="7" t="s">
        <v>365</v>
      </c>
      <c r="D33" s="6" t="e">
        <f>MID(#REF!,7,8)</f>
        <v>#REF!</v>
      </c>
      <c r="E33" s="6" t="e">
        <f>RIGHT(#REF!,4)</f>
        <v>#REF!</v>
      </c>
      <c r="F33" s="7" t="s">
        <v>363</v>
      </c>
      <c r="G33" s="7" t="s">
        <v>256</v>
      </c>
      <c r="H33" s="7" t="s">
        <v>359</v>
      </c>
      <c r="I33" s="7" t="s">
        <v>252</v>
      </c>
      <c r="J33" s="7" t="s">
        <v>364</v>
      </c>
      <c r="K33" s="7" t="s">
        <v>421</v>
      </c>
      <c r="L33" s="7" t="s">
        <v>419</v>
      </c>
      <c r="M33" s="7" t="s">
        <v>360</v>
      </c>
      <c r="N33" s="20" t="s">
        <v>248</v>
      </c>
      <c r="O33" s="20" t="s">
        <v>249</v>
      </c>
      <c r="P33" s="7" t="s">
        <v>250</v>
      </c>
      <c r="Q33" s="6">
        <v>17620314</v>
      </c>
      <c r="R33" s="13" t="s">
        <v>253</v>
      </c>
      <c r="S33" s="6">
        <v>11</v>
      </c>
      <c r="T33" s="6">
        <v>14</v>
      </c>
      <c r="U33" s="7"/>
      <c r="V33" s="7" t="s">
        <v>257</v>
      </c>
      <c r="W33" s="7" t="s">
        <v>251</v>
      </c>
      <c r="X33" s="7"/>
      <c r="Y33" s="4" t="s">
        <v>346</v>
      </c>
      <c r="Z33" s="4" t="s">
        <v>501</v>
      </c>
      <c r="AA33" s="5" t="s">
        <v>368</v>
      </c>
      <c r="AB33" s="4" t="str">
        <f t="shared" si="1"/>
        <v>第第十一考场考场</v>
      </c>
      <c r="AC33" s="18" t="s">
        <v>516</v>
      </c>
      <c r="AD33" s="7"/>
      <c r="AK33" s="10" t="e">
        <f>IF(MOD(MID(#REF!,(LEN(#REF!)=18)*2+15,1),2),"男","女")</f>
        <v>#REF!</v>
      </c>
      <c r="AL33" s="10" t="e">
        <f ca="1">IF(LEN(#REF!)=18,MID("10X98765432",MOD(SUMPRODUCT(MID(#REF!,ROW(INDIRECT("1:17")),1)*2^(18-ROW(INDIRECT("1:17")))),11)+1,1)=RIGHT(#REF!,1),IF(LEN(#REF!)=0,"",FALSE))</f>
        <v>#REF!</v>
      </c>
      <c r="AM33" s="10"/>
    </row>
    <row r="34" spans="1:39" s="14" customFormat="1" ht="18" customHeight="1">
      <c r="A34" s="6">
        <v>32</v>
      </c>
      <c r="B34" s="7" t="s">
        <v>262</v>
      </c>
      <c r="C34" s="7" t="s">
        <v>356</v>
      </c>
      <c r="D34" s="6" t="e">
        <f>MID(#REF!,7,8)</f>
        <v>#REF!</v>
      </c>
      <c r="E34" s="6" t="e">
        <f>RIGHT(#REF!,4)</f>
        <v>#REF!</v>
      </c>
      <c r="F34" s="7" t="s">
        <v>363</v>
      </c>
      <c r="G34" s="7" t="s">
        <v>392</v>
      </c>
      <c r="H34" s="7" t="s">
        <v>359</v>
      </c>
      <c r="I34" s="7" t="s">
        <v>252</v>
      </c>
      <c r="J34" s="7" t="s">
        <v>364</v>
      </c>
      <c r="K34" s="7" t="s">
        <v>263</v>
      </c>
      <c r="L34" s="7" t="s">
        <v>419</v>
      </c>
      <c r="M34" s="7" t="s">
        <v>360</v>
      </c>
      <c r="N34" s="20" t="s">
        <v>248</v>
      </c>
      <c r="O34" s="20" t="s">
        <v>258</v>
      </c>
      <c r="P34" s="7" t="s">
        <v>250</v>
      </c>
      <c r="Q34" s="6">
        <v>17620429</v>
      </c>
      <c r="R34" s="13" t="s">
        <v>261</v>
      </c>
      <c r="S34" s="6">
        <v>15</v>
      </c>
      <c r="T34" s="6">
        <v>9</v>
      </c>
      <c r="U34" s="7"/>
      <c r="V34" s="7" t="s">
        <v>264</v>
      </c>
      <c r="W34" s="7" t="s">
        <v>420</v>
      </c>
      <c r="X34" s="7"/>
      <c r="Y34" s="4" t="s">
        <v>346</v>
      </c>
      <c r="Z34" s="4" t="s">
        <v>501</v>
      </c>
      <c r="AA34" s="5" t="s">
        <v>368</v>
      </c>
      <c r="AB34" s="4" t="str">
        <f t="shared" si="1"/>
        <v>第第十五考场考场</v>
      </c>
      <c r="AC34" s="18" t="s">
        <v>516</v>
      </c>
      <c r="AD34" s="7"/>
      <c r="AK34" s="10" t="e">
        <f>IF(MOD(MID(#REF!,(LEN(#REF!)=18)*2+15,1),2),"男","女")</f>
        <v>#REF!</v>
      </c>
      <c r="AL34" s="10" t="e">
        <f ca="1">IF(LEN(#REF!)=18,MID("10X98765432",MOD(SUMPRODUCT(MID(#REF!,ROW(INDIRECT("1:17")),1)*2^(18-ROW(INDIRECT("1:17")))),11)+1,1)=RIGHT(#REF!,1),IF(LEN(#REF!)=0,"",FALSE))</f>
        <v>#REF!</v>
      </c>
      <c r="AM34" s="10"/>
    </row>
    <row r="35" spans="1:39" s="14" customFormat="1" ht="18" customHeight="1">
      <c r="A35" s="6">
        <v>33</v>
      </c>
      <c r="B35" s="7" t="s">
        <v>282</v>
      </c>
      <c r="C35" s="7" t="s">
        <v>356</v>
      </c>
      <c r="D35" s="6" t="e">
        <f>MID(#REF!,7,8)</f>
        <v>#REF!</v>
      </c>
      <c r="E35" s="6" t="e">
        <f>RIGHT(#REF!,4)</f>
        <v>#REF!</v>
      </c>
      <c r="F35" s="7" t="s">
        <v>358</v>
      </c>
      <c r="G35" s="7" t="s">
        <v>283</v>
      </c>
      <c r="H35" s="7" t="s">
        <v>359</v>
      </c>
      <c r="I35" s="7" t="s">
        <v>254</v>
      </c>
      <c r="J35" s="7" t="s">
        <v>364</v>
      </c>
      <c r="K35" s="7" t="s">
        <v>423</v>
      </c>
      <c r="L35" s="7" t="s">
        <v>274</v>
      </c>
      <c r="M35" s="7" t="s">
        <v>360</v>
      </c>
      <c r="N35" s="20" t="s">
        <v>275</v>
      </c>
      <c r="O35" s="20" t="s">
        <v>276</v>
      </c>
      <c r="P35" s="7" t="s">
        <v>277</v>
      </c>
      <c r="Q35" s="6">
        <v>17620608</v>
      </c>
      <c r="R35" s="13" t="s">
        <v>129</v>
      </c>
      <c r="S35" s="6">
        <v>21</v>
      </c>
      <c r="T35" s="6">
        <v>8</v>
      </c>
      <c r="U35" s="7"/>
      <c r="V35" s="7" t="s">
        <v>284</v>
      </c>
      <c r="W35" s="7" t="s">
        <v>266</v>
      </c>
      <c r="X35" s="7"/>
      <c r="Y35" s="4" t="s">
        <v>346</v>
      </c>
      <c r="Z35" s="4" t="s">
        <v>501</v>
      </c>
      <c r="AA35" s="5" t="s">
        <v>368</v>
      </c>
      <c r="AB35" s="4" t="str">
        <f t="shared" si="1"/>
        <v>第第二十一考场考场</v>
      </c>
      <c r="AC35" s="18" t="s">
        <v>516</v>
      </c>
      <c r="AD35" s="7"/>
      <c r="AK35" s="10" t="e">
        <f>IF(MOD(MID(#REF!,(LEN(#REF!)=18)*2+15,1),2),"男","女")</f>
        <v>#REF!</v>
      </c>
      <c r="AL35" s="10" t="e">
        <f ca="1">IF(LEN(#REF!)=18,MID("10X98765432",MOD(SUMPRODUCT(MID(#REF!,ROW(INDIRECT("1:17")),1)*2^(18-ROW(INDIRECT("1:17")))),11)+1,1)=RIGHT(#REF!,1),IF(LEN(#REF!)=0,"",FALSE))</f>
        <v>#REF!</v>
      </c>
      <c r="AM35" s="10"/>
    </row>
    <row r="36" spans="1:39" s="14" customFormat="1" ht="29.25" customHeight="1">
      <c r="A36" s="6">
        <v>34</v>
      </c>
      <c r="B36" s="7" t="s">
        <v>279</v>
      </c>
      <c r="C36" s="7" t="s">
        <v>365</v>
      </c>
      <c r="D36" s="6" t="e">
        <f>MID(#REF!,7,8)</f>
        <v>#REF!</v>
      </c>
      <c r="E36" s="6" t="e">
        <f>RIGHT(#REF!,4)</f>
        <v>#REF!</v>
      </c>
      <c r="F36" s="7" t="s">
        <v>358</v>
      </c>
      <c r="G36" s="7" t="s">
        <v>409</v>
      </c>
      <c r="H36" s="7" t="s">
        <v>359</v>
      </c>
      <c r="I36" s="7" t="s">
        <v>252</v>
      </c>
      <c r="J36" s="7" t="s">
        <v>280</v>
      </c>
      <c r="K36" s="7" t="s">
        <v>373</v>
      </c>
      <c r="L36" s="7" t="s">
        <v>278</v>
      </c>
      <c r="M36" s="7" t="s">
        <v>360</v>
      </c>
      <c r="N36" s="20" t="s">
        <v>275</v>
      </c>
      <c r="O36" s="20" t="s">
        <v>276</v>
      </c>
      <c r="P36" s="7" t="s">
        <v>277</v>
      </c>
      <c r="Q36" s="6">
        <v>17620616</v>
      </c>
      <c r="R36" s="13" t="s">
        <v>129</v>
      </c>
      <c r="S36" s="6">
        <v>21</v>
      </c>
      <c r="T36" s="6">
        <v>16</v>
      </c>
      <c r="U36" s="7"/>
      <c r="V36" s="7" t="s">
        <v>281</v>
      </c>
      <c r="W36" s="7" t="s">
        <v>267</v>
      </c>
      <c r="X36" s="7"/>
      <c r="Y36" s="4" t="s">
        <v>346</v>
      </c>
      <c r="Z36" s="4" t="s">
        <v>501</v>
      </c>
      <c r="AA36" s="5" t="s">
        <v>368</v>
      </c>
      <c r="AB36" s="4" t="str">
        <f t="shared" si="1"/>
        <v>第第二十一考场考场</v>
      </c>
      <c r="AC36" s="18" t="s">
        <v>516</v>
      </c>
      <c r="AD36" s="7"/>
      <c r="AK36" s="10" t="e">
        <f>IF(MOD(MID(#REF!,(LEN(#REF!)=18)*2+15,1),2),"男","女")</f>
        <v>#REF!</v>
      </c>
      <c r="AL36" s="10" t="e">
        <f ca="1">IF(LEN(#REF!)=18,MID("10X98765432",MOD(SUMPRODUCT(MID(#REF!,ROW(INDIRECT("1:17")),1)*2^(18-ROW(INDIRECT("1:17")))),11)+1,1)=RIGHT(#REF!,1),IF(LEN(#REF!)=0,"",FALSE))</f>
        <v>#REF!</v>
      </c>
      <c r="AM36" s="10"/>
    </row>
    <row r="37" spans="1:39" s="14" customFormat="1" ht="18" customHeight="1">
      <c r="A37" s="6">
        <v>35</v>
      </c>
      <c r="B37" s="7" t="s">
        <v>144</v>
      </c>
      <c r="C37" s="7" t="s">
        <v>365</v>
      </c>
      <c r="D37" s="6" t="e">
        <f>MID(#REF!,7,8)</f>
        <v>#REF!</v>
      </c>
      <c r="E37" s="6" t="e">
        <f>RIGHT(#REF!,4)</f>
        <v>#REF!</v>
      </c>
      <c r="F37" s="7" t="s">
        <v>358</v>
      </c>
      <c r="G37" s="7" t="s">
        <v>407</v>
      </c>
      <c r="H37" s="7" t="s">
        <v>359</v>
      </c>
      <c r="I37" s="7"/>
      <c r="J37" s="7" t="s">
        <v>143</v>
      </c>
      <c r="K37" s="7" t="s">
        <v>344</v>
      </c>
      <c r="L37" s="7" t="s">
        <v>343</v>
      </c>
      <c r="M37" s="7" t="s">
        <v>360</v>
      </c>
      <c r="N37" s="20" t="s">
        <v>286</v>
      </c>
      <c r="O37" s="20" t="s">
        <v>286</v>
      </c>
      <c r="P37" s="7" t="s">
        <v>287</v>
      </c>
      <c r="Q37" s="6">
        <v>17620725</v>
      </c>
      <c r="R37" s="13" t="s">
        <v>140</v>
      </c>
      <c r="S37" s="6">
        <v>25</v>
      </c>
      <c r="T37" s="6">
        <v>5</v>
      </c>
      <c r="U37" s="7"/>
      <c r="V37" s="7" t="s">
        <v>145</v>
      </c>
      <c r="W37" s="7" t="s">
        <v>142</v>
      </c>
      <c r="X37" s="7"/>
      <c r="Y37" s="4" t="s">
        <v>346</v>
      </c>
      <c r="Z37" s="4" t="s">
        <v>501</v>
      </c>
      <c r="AA37" s="5" t="s">
        <v>368</v>
      </c>
      <c r="AB37" s="4" t="str">
        <f t="shared" si="1"/>
        <v>第第二十五考场考场</v>
      </c>
      <c r="AC37" s="18" t="s">
        <v>516</v>
      </c>
      <c r="AD37" s="7"/>
      <c r="AK37" s="10" t="e">
        <f>IF(MOD(MID(#REF!,(LEN(#REF!)=18)*2+15,1),2),"男","女")</f>
        <v>#REF!</v>
      </c>
      <c r="AL37" s="10" t="e">
        <f ca="1">IF(LEN(#REF!)=18,MID("10X98765432",MOD(SUMPRODUCT(MID(#REF!,ROW(INDIRECT("1:17")),1)*2^(18-ROW(INDIRECT("1:17")))),11)+1,1)=RIGHT(#REF!,1),IF(LEN(#REF!)=0,"",FALSE))</f>
        <v>#REF!</v>
      </c>
      <c r="AM37" s="10"/>
    </row>
    <row r="38" spans="1:39" s="14" customFormat="1" ht="18" customHeight="1">
      <c r="A38" s="6">
        <v>36</v>
      </c>
      <c r="B38" s="7" t="s">
        <v>147</v>
      </c>
      <c r="C38" s="7" t="s">
        <v>365</v>
      </c>
      <c r="D38" s="6" t="e">
        <f>MID(#REF!,7,8)</f>
        <v>#REF!</v>
      </c>
      <c r="E38" s="6" t="e">
        <f>RIGHT(#REF!,4)</f>
        <v>#REF!</v>
      </c>
      <c r="F38" s="7" t="s">
        <v>363</v>
      </c>
      <c r="G38" s="7" t="s">
        <v>404</v>
      </c>
      <c r="H38" s="7" t="s">
        <v>359</v>
      </c>
      <c r="I38" s="7"/>
      <c r="J38" s="7" t="s">
        <v>372</v>
      </c>
      <c r="K38" s="7" t="s">
        <v>373</v>
      </c>
      <c r="L38" s="7" t="s">
        <v>343</v>
      </c>
      <c r="M38" s="7" t="s">
        <v>360</v>
      </c>
      <c r="N38" s="20" t="s">
        <v>286</v>
      </c>
      <c r="O38" s="20" t="s">
        <v>286</v>
      </c>
      <c r="P38" s="7" t="s">
        <v>287</v>
      </c>
      <c r="Q38" s="6">
        <v>17620851</v>
      </c>
      <c r="R38" s="13" t="s">
        <v>146</v>
      </c>
      <c r="S38" s="6">
        <v>29</v>
      </c>
      <c r="T38" s="6">
        <v>11</v>
      </c>
      <c r="U38" s="7"/>
      <c r="V38" s="7" t="s">
        <v>148</v>
      </c>
      <c r="W38" s="7" t="s">
        <v>178</v>
      </c>
      <c r="X38" s="7"/>
      <c r="Y38" s="4" t="s">
        <v>346</v>
      </c>
      <c r="Z38" s="4" t="s">
        <v>501</v>
      </c>
      <c r="AA38" s="5" t="s">
        <v>368</v>
      </c>
      <c r="AB38" s="4" t="str">
        <f t="shared" si="1"/>
        <v>第第二十九考场考场</v>
      </c>
      <c r="AC38" s="18" t="s">
        <v>516</v>
      </c>
      <c r="AD38" s="7"/>
      <c r="AK38" s="10" t="e">
        <f>IF(MOD(MID(#REF!,(LEN(#REF!)=18)*2+15,1),2),"男","女")</f>
        <v>#REF!</v>
      </c>
      <c r="AL38" s="10" t="e">
        <f ca="1">IF(LEN(#REF!)=18,MID("10X98765432",MOD(SUMPRODUCT(MID(#REF!,ROW(INDIRECT("1:17")),1)*2^(18-ROW(INDIRECT("1:17")))),11)+1,1)=RIGHT(#REF!,1),IF(LEN(#REF!)=0,"",FALSE))</f>
        <v>#REF!</v>
      </c>
      <c r="AM38" s="10"/>
    </row>
    <row r="39" spans="1:39" s="14" customFormat="1" ht="18" customHeight="1">
      <c r="A39" s="6">
        <v>37</v>
      </c>
      <c r="B39" s="7" t="s">
        <v>154</v>
      </c>
      <c r="C39" s="7" t="s">
        <v>365</v>
      </c>
      <c r="D39" s="6" t="e">
        <f>MID(#REF!,7,8)</f>
        <v>#REF!</v>
      </c>
      <c r="E39" s="6" t="e">
        <f>RIGHT(#REF!,4)</f>
        <v>#REF!</v>
      </c>
      <c r="F39" s="7" t="s">
        <v>363</v>
      </c>
      <c r="G39" s="7" t="s">
        <v>479</v>
      </c>
      <c r="H39" s="7" t="s">
        <v>359</v>
      </c>
      <c r="I39" s="7"/>
      <c r="J39" s="7" t="s">
        <v>364</v>
      </c>
      <c r="K39" s="7" t="s">
        <v>373</v>
      </c>
      <c r="L39" s="7" t="s">
        <v>345</v>
      </c>
      <c r="M39" s="7" t="s">
        <v>360</v>
      </c>
      <c r="N39" s="20" t="s">
        <v>150</v>
      </c>
      <c r="O39" s="20" t="s">
        <v>151</v>
      </c>
      <c r="P39" s="7" t="s">
        <v>152</v>
      </c>
      <c r="Q39" s="6">
        <v>17620870</v>
      </c>
      <c r="R39" s="13" t="s">
        <v>146</v>
      </c>
      <c r="S39" s="6">
        <v>29</v>
      </c>
      <c r="T39" s="6">
        <v>30</v>
      </c>
      <c r="U39" s="7"/>
      <c r="V39" s="7" t="s">
        <v>155</v>
      </c>
      <c r="W39" s="7" t="s">
        <v>439</v>
      </c>
      <c r="X39" s="7"/>
      <c r="Y39" s="4" t="s">
        <v>346</v>
      </c>
      <c r="Z39" s="4" t="s">
        <v>501</v>
      </c>
      <c r="AA39" s="5" t="s">
        <v>368</v>
      </c>
      <c r="AB39" s="4" t="str">
        <f t="shared" si="1"/>
        <v>第第二十九考场考场</v>
      </c>
      <c r="AC39" s="18" t="s">
        <v>516</v>
      </c>
      <c r="AD39" s="7"/>
      <c r="AK39" s="10" t="e">
        <f>IF(MOD(MID(#REF!,(LEN(#REF!)=18)*2+15,1),2),"男","女")</f>
        <v>#REF!</v>
      </c>
      <c r="AL39" s="10" t="e">
        <f ca="1">IF(LEN(#REF!)=18,MID("10X98765432",MOD(SUMPRODUCT(MID(#REF!,ROW(INDIRECT("1:17")),1)*2^(18-ROW(INDIRECT("1:17")))),11)+1,1)=RIGHT(#REF!,1),IF(LEN(#REF!)=0,"",FALSE))</f>
        <v>#REF!</v>
      </c>
      <c r="AM39" s="10"/>
    </row>
    <row r="40" spans="1:39" s="14" customFormat="1" ht="18" customHeight="1">
      <c r="A40" s="6">
        <v>38</v>
      </c>
      <c r="B40" s="7" t="s">
        <v>160</v>
      </c>
      <c r="C40" s="7" t="s">
        <v>365</v>
      </c>
      <c r="D40" s="6" t="e">
        <f>MID(#REF!,7,8)</f>
        <v>#REF!</v>
      </c>
      <c r="E40" s="6" t="e">
        <f>RIGHT(#REF!,4)</f>
        <v>#REF!</v>
      </c>
      <c r="F40" s="7" t="s">
        <v>363</v>
      </c>
      <c r="G40" s="7" t="s">
        <v>367</v>
      </c>
      <c r="H40" s="7" t="s">
        <v>359</v>
      </c>
      <c r="I40" s="7"/>
      <c r="J40" s="7" t="s">
        <v>370</v>
      </c>
      <c r="K40" s="7" t="s">
        <v>373</v>
      </c>
      <c r="L40" s="7" t="s">
        <v>157</v>
      </c>
      <c r="M40" s="7" t="s">
        <v>371</v>
      </c>
      <c r="N40" s="20" t="s">
        <v>150</v>
      </c>
      <c r="O40" s="20" t="s">
        <v>151</v>
      </c>
      <c r="P40" s="7" t="s">
        <v>156</v>
      </c>
      <c r="Q40" s="6">
        <v>17620877</v>
      </c>
      <c r="R40" s="13" t="s">
        <v>153</v>
      </c>
      <c r="S40" s="6">
        <v>30</v>
      </c>
      <c r="T40" s="6">
        <v>7</v>
      </c>
      <c r="U40" s="7"/>
      <c r="V40" s="7" t="s">
        <v>161</v>
      </c>
      <c r="W40" s="7" t="s">
        <v>149</v>
      </c>
      <c r="X40" s="7"/>
      <c r="Y40" s="4" t="s">
        <v>346</v>
      </c>
      <c r="Z40" s="4" t="s">
        <v>501</v>
      </c>
      <c r="AA40" s="5" t="s">
        <v>368</v>
      </c>
      <c r="AB40" s="4" t="str">
        <f t="shared" ref="AB40:AB54" si="2">"第"&amp;R40&amp;"考场"</f>
        <v>第第三十考场考场</v>
      </c>
      <c r="AC40" s="18" t="s">
        <v>516</v>
      </c>
      <c r="AD40" s="7"/>
      <c r="AK40" s="10" t="e">
        <f>IF(MOD(MID(#REF!,(LEN(#REF!)=18)*2+15,1),2),"男","女")</f>
        <v>#REF!</v>
      </c>
      <c r="AL40" s="10" t="e">
        <f ca="1">IF(LEN(#REF!)=18,MID("10X98765432",MOD(SUMPRODUCT(MID(#REF!,ROW(INDIRECT("1:17")),1)*2^(18-ROW(INDIRECT("1:17")))),11)+1,1)=RIGHT(#REF!,1),IF(LEN(#REF!)=0,"",FALSE))</f>
        <v>#REF!</v>
      </c>
      <c r="AM40" s="10"/>
    </row>
    <row r="41" spans="1:39" s="14" customFormat="1" ht="18" customHeight="1">
      <c r="A41" s="6">
        <v>39</v>
      </c>
      <c r="B41" s="7" t="s">
        <v>158</v>
      </c>
      <c r="C41" s="7" t="s">
        <v>365</v>
      </c>
      <c r="D41" s="6" t="e">
        <f>MID(#REF!,7,8)</f>
        <v>#REF!</v>
      </c>
      <c r="E41" s="6" t="e">
        <f>RIGHT(#REF!,4)</f>
        <v>#REF!</v>
      </c>
      <c r="F41" s="7" t="s">
        <v>363</v>
      </c>
      <c r="G41" s="7" t="s">
        <v>391</v>
      </c>
      <c r="H41" s="7" t="s">
        <v>359</v>
      </c>
      <c r="I41" s="7"/>
      <c r="J41" s="7" t="s">
        <v>370</v>
      </c>
      <c r="K41" s="7" t="s">
        <v>373</v>
      </c>
      <c r="L41" s="7" t="s">
        <v>157</v>
      </c>
      <c r="M41" s="7" t="s">
        <v>371</v>
      </c>
      <c r="N41" s="20" t="s">
        <v>150</v>
      </c>
      <c r="O41" s="20" t="s">
        <v>151</v>
      </c>
      <c r="P41" s="7" t="s">
        <v>156</v>
      </c>
      <c r="Q41" s="6">
        <v>17620881</v>
      </c>
      <c r="R41" s="13" t="s">
        <v>153</v>
      </c>
      <c r="S41" s="6">
        <v>30</v>
      </c>
      <c r="T41" s="6">
        <v>11</v>
      </c>
      <c r="U41" s="7"/>
      <c r="V41" s="7" t="s">
        <v>159</v>
      </c>
      <c r="W41" s="7" t="s">
        <v>149</v>
      </c>
      <c r="X41" s="7"/>
      <c r="Y41" s="4" t="s">
        <v>346</v>
      </c>
      <c r="Z41" s="4" t="s">
        <v>501</v>
      </c>
      <c r="AA41" s="5" t="s">
        <v>368</v>
      </c>
      <c r="AB41" s="4" t="str">
        <f t="shared" si="2"/>
        <v>第第三十考场考场</v>
      </c>
      <c r="AC41" s="18" t="s">
        <v>516</v>
      </c>
      <c r="AD41" s="7"/>
      <c r="AK41" s="10" t="e">
        <f>IF(MOD(MID(#REF!,(LEN(#REF!)=18)*2+15,1),2),"男","女")</f>
        <v>#REF!</v>
      </c>
      <c r="AL41" s="10" t="e">
        <f ca="1">IF(LEN(#REF!)=18,MID("10X98765432",MOD(SUMPRODUCT(MID(#REF!,ROW(INDIRECT("1:17")),1)*2^(18-ROW(INDIRECT("1:17")))),11)+1,1)=RIGHT(#REF!,1),IF(LEN(#REF!)=0,"",FALSE))</f>
        <v>#REF!</v>
      </c>
      <c r="AM41" s="10"/>
    </row>
    <row r="42" spans="1:39" s="14" customFormat="1" ht="18" customHeight="1">
      <c r="A42" s="6">
        <v>40</v>
      </c>
      <c r="B42" s="7" t="s">
        <v>163</v>
      </c>
      <c r="C42" s="7" t="s">
        <v>365</v>
      </c>
      <c r="D42" s="6" t="e">
        <f>MID(#REF!,7,8)</f>
        <v>#REF!</v>
      </c>
      <c r="E42" s="6" t="e">
        <f>RIGHT(#REF!,4)</f>
        <v>#REF!</v>
      </c>
      <c r="F42" s="7" t="s">
        <v>363</v>
      </c>
      <c r="G42" s="7" t="s">
        <v>404</v>
      </c>
      <c r="H42" s="7" t="s">
        <v>359</v>
      </c>
      <c r="I42" s="7"/>
      <c r="J42" s="7" t="s">
        <v>376</v>
      </c>
      <c r="K42" s="7" t="s">
        <v>164</v>
      </c>
      <c r="L42" s="7" t="s">
        <v>345</v>
      </c>
      <c r="M42" s="7" t="s">
        <v>360</v>
      </c>
      <c r="N42" s="20" t="s">
        <v>150</v>
      </c>
      <c r="O42" s="22" t="s">
        <v>556</v>
      </c>
      <c r="P42" s="7" t="s">
        <v>162</v>
      </c>
      <c r="Q42" s="6">
        <v>17620885</v>
      </c>
      <c r="R42" s="13" t="s">
        <v>153</v>
      </c>
      <c r="S42" s="6">
        <v>30</v>
      </c>
      <c r="T42" s="6">
        <v>15</v>
      </c>
      <c r="U42" s="7"/>
      <c r="V42" s="7" t="s">
        <v>165</v>
      </c>
      <c r="W42" s="7" t="s">
        <v>149</v>
      </c>
      <c r="X42" s="7" t="s">
        <v>166</v>
      </c>
      <c r="Y42" s="4" t="s">
        <v>346</v>
      </c>
      <c r="Z42" s="4" t="s">
        <v>501</v>
      </c>
      <c r="AA42" s="5" t="s">
        <v>368</v>
      </c>
      <c r="AB42" s="4" t="str">
        <f t="shared" si="2"/>
        <v>第第三十考场考场</v>
      </c>
      <c r="AC42" s="18" t="s">
        <v>516</v>
      </c>
      <c r="AD42" s="7"/>
      <c r="AK42" s="10" t="e">
        <f>IF(MOD(MID(#REF!,(LEN(#REF!)=18)*2+15,1),2),"男","女")</f>
        <v>#REF!</v>
      </c>
      <c r="AL42" s="10" t="e">
        <f ca="1">IF(LEN(#REF!)=18,MID("10X98765432",MOD(SUMPRODUCT(MID(#REF!,ROW(INDIRECT("1:17")),1)*2^(18-ROW(INDIRECT("1:17")))),11)+1,1)=RIGHT(#REF!,1),IF(LEN(#REF!)=0,"",FALSE))</f>
        <v>#REF!</v>
      </c>
      <c r="AM42" s="10"/>
    </row>
    <row r="43" spans="1:39" s="14" customFormat="1" ht="18" customHeight="1">
      <c r="A43" s="6">
        <v>41</v>
      </c>
      <c r="B43" s="7" t="s">
        <v>174</v>
      </c>
      <c r="C43" s="7" t="s">
        <v>365</v>
      </c>
      <c r="D43" s="6" t="e">
        <f>MID(#REF!,7,8)</f>
        <v>#REF!</v>
      </c>
      <c r="E43" s="6" t="e">
        <f>RIGHT(#REF!,4)</f>
        <v>#REF!</v>
      </c>
      <c r="F43" s="7" t="s">
        <v>358</v>
      </c>
      <c r="G43" s="7" t="s">
        <v>367</v>
      </c>
      <c r="H43" s="7" t="s">
        <v>359</v>
      </c>
      <c r="I43" s="7"/>
      <c r="J43" s="7" t="s">
        <v>364</v>
      </c>
      <c r="K43" s="7" t="s">
        <v>265</v>
      </c>
      <c r="L43" s="7" t="s">
        <v>170</v>
      </c>
      <c r="M43" s="7" t="s">
        <v>360</v>
      </c>
      <c r="N43" s="20" t="s">
        <v>150</v>
      </c>
      <c r="O43" s="20" t="s">
        <v>168</v>
      </c>
      <c r="P43" s="7" t="s">
        <v>169</v>
      </c>
      <c r="Q43" s="6">
        <v>17620917</v>
      </c>
      <c r="R43" s="13" t="s">
        <v>171</v>
      </c>
      <c r="S43" s="6">
        <v>31</v>
      </c>
      <c r="T43" s="6">
        <v>17</v>
      </c>
      <c r="U43" s="7"/>
      <c r="V43" s="7" t="s">
        <v>175</v>
      </c>
      <c r="W43" s="7" t="s">
        <v>149</v>
      </c>
      <c r="X43" s="7"/>
      <c r="Y43" s="4" t="s">
        <v>346</v>
      </c>
      <c r="Z43" s="4" t="s">
        <v>501</v>
      </c>
      <c r="AA43" s="5" t="s">
        <v>368</v>
      </c>
      <c r="AB43" s="4" t="str">
        <f t="shared" si="2"/>
        <v>第第三十一考场考场</v>
      </c>
      <c r="AC43" s="18" t="s">
        <v>516</v>
      </c>
      <c r="AD43" s="7"/>
      <c r="AK43" s="10" t="e">
        <f>IF(MOD(MID(#REF!,(LEN(#REF!)=18)*2+15,1),2),"男","女")</f>
        <v>#REF!</v>
      </c>
      <c r="AL43" s="10" t="e">
        <f ca="1">IF(LEN(#REF!)=18,MID("10X98765432",MOD(SUMPRODUCT(MID(#REF!,ROW(INDIRECT("1:17")),1)*2^(18-ROW(INDIRECT("1:17")))),11)+1,1)=RIGHT(#REF!,1),IF(LEN(#REF!)=0,"",FALSE))</f>
        <v>#REF!</v>
      </c>
      <c r="AM43" s="10"/>
    </row>
    <row r="44" spans="1:39" s="14" customFormat="1" ht="18" customHeight="1">
      <c r="A44" s="6">
        <v>42</v>
      </c>
      <c r="B44" s="7" t="s">
        <v>172</v>
      </c>
      <c r="C44" s="7" t="s">
        <v>365</v>
      </c>
      <c r="D44" s="6" t="e">
        <f>MID(#REF!,7,8)</f>
        <v>#REF!</v>
      </c>
      <c r="E44" s="6" t="e">
        <f>RIGHT(#REF!,4)</f>
        <v>#REF!</v>
      </c>
      <c r="F44" s="7" t="s">
        <v>363</v>
      </c>
      <c r="G44" s="7" t="s">
        <v>367</v>
      </c>
      <c r="H44" s="7" t="s">
        <v>359</v>
      </c>
      <c r="I44" s="7"/>
      <c r="J44" s="7" t="s">
        <v>372</v>
      </c>
      <c r="K44" s="7" t="s">
        <v>373</v>
      </c>
      <c r="L44" s="7" t="s">
        <v>167</v>
      </c>
      <c r="M44" s="7" t="s">
        <v>360</v>
      </c>
      <c r="N44" s="20" t="s">
        <v>150</v>
      </c>
      <c r="O44" s="20" t="s">
        <v>168</v>
      </c>
      <c r="P44" s="7" t="s">
        <v>169</v>
      </c>
      <c r="Q44" s="6">
        <v>17620924</v>
      </c>
      <c r="R44" s="13" t="s">
        <v>171</v>
      </c>
      <c r="S44" s="6">
        <v>31</v>
      </c>
      <c r="T44" s="6">
        <v>24</v>
      </c>
      <c r="U44" s="7"/>
      <c r="V44" s="7" t="s">
        <v>173</v>
      </c>
      <c r="W44" s="7" t="s">
        <v>149</v>
      </c>
      <c r="X44" s="7"/>
      <c r="Y44" s="4" t="s">
        <v>346</v>
      </c>
      <c r="Z44" s="4" t="s">
        <v>501</v>
      </c>
      <c r="AA44" s="5" t="s">
        <v>368</v>
      </c>
      <c r="AB44" s="4" t="str">
        <f t="shared" si="2"/>
        <v>第第三十一考场考场</v>
      </c>
      <c r="AC44" s="18" t="s">
        <v>516</v>
      </c>
      <c r="AD44" s="7"/>
      <c r="AK44" s="10" t="e">
        <f>IF(MOD(MID(#REF!,(LEN(#REF!)=18)*2+15,1),2),"男","女")</f>
        <v>#REF!</v>
      </c>
      <c r="AL44" s="10" t="e">
        <f ca="1">IF(LEN(#REF!)=18,MID("10X98765432",MOD(SUMPRODUCT(MID(#REF!,ROW(INDIRECT("1:17")),1)*2^(18-ROW(INDIRECT("1:17")))),11)+1,1)=RIGHT(#REF!,1),IF(LEN(#REF!)=0,"",FALSE))</f>
        <v>#REF!</v>
      </c>
      <c r="AM44" s="10"/>
    </row>
    <row r="45" spans="1:39" s="14" customFormat="1" ht="18" customHeight="1">
      <c r="A45" s="6">
        <v>43</v>
      </c>
      <c r="B45" s="7" t="s">
        <v>193</v>
      </c>
      <c r="C45" s="7" t="s">
        <v>356</v>
      </c>
      <c r="D45" s="6" t="e">
        <f>MID(#REF!,7,8)</f>
        <v>#REF!</v>
      </c>
      <c r="E45" s="6" t="e">
        <f>RIGHT(#REF!,4)</f>
        <v>#REF!</v>
      </c>
      <c r="F45" s="7" t="s">
        <v>363</v>
      </c>
      <c r="G45" s="7" t="s">
        <v>367</v>
      </c>
      <c r="H45" s="7" t="s">
        <v>359</v>
      </c>
      <c r="I45" s="7"/>
      <c r="J45" s="7" t="s">
        <v>376</v>
      </c>
      <c r="K45" s="7" t="s">
        <v>427</v>
      </c>
      <c r="L45" s="7" t="s">
        <v>194</v>
      </c>
      <c r="M45" s="7" t="s">
        <v>360</v>
      </c>
      <c r="N45" s="20" t="s">
        <v>190</v>
      </c>
      <c r="O45" s="20" t="s">
        <v>190</v>
      </c>
      <c r="P45" s="7" t="s">
        <v>191</v>
      </c>
      <c r="Q45" s="6">
        <v>17621107</v>
      </c>
      <c r="R45" s="13" t="s">
        <v>189</v>
      </c>
      <c r="S45" s="6">
        <v>37</v>
      </c>
      <c r="T45" s="6">
        <v>27</v>
      </c>
      <c r="U45" s="7"/>
      <c r="V45" s="7" t="s">
        <v>195</v>
      </c>
      <c r="W45" s="7" t="s">
        <v>111</v>
      </c>
      <c r="X45" s="7" t="s">
        <v>454</v>
      </c>
      <c r="Y45" s="4" t="s">
        <v>442</v>
      </c>
      <c r="Z45" s="4" t="s">
        <v>443</v>
      </c>
      <c r="AA45" s="5" t="s">
        <v>368</v>
      </c>
      <c r="AB45" s="4" t="str">
        <f t="shared" si="2"/>
        <v>第第三十七考场考场</v>
      </c>
      <c r="AC45" s="18" t="s">
        <v>518</v>
      </c>
      <c r="AD45" s="7"/>
      <c r="AK45" s="10" t="e">
        <f>IF(MOD(MID(#REF!,(LEN(#REF!)=18)*2+15,1),2),"男","女")</f>
        <v>#REF!</v>
      </c>
      <c r="AL45" s="10" t="e">
        <f ca="1">IF(LEN(#REF!)=18,MID("10X98765432",MOD(SUMPRODUCT(MID(#REF!,ROW(INDIRECT("1:17")),1)*2^(18-ROW(INDIRECT("1:17")))),11)+1,1)=RIGHT(#REF!,1),IF(LEN(#REF!)=0,"",FALSE))</f>
        <v>#REF!</v>
      </c>
      <c r="AM45" s="10"/>
    </row>
    <row r="46" spans="1:39" s="14" customFormat="1" ht="18" customHeight="1">
      <c r="A46" s="6">
        <v>44</v>
      </c>
      <c r="B46" s="7" t="s">
        <v>113</v>
      </c>
      <c r="C46" s="7" t="s">
        <v>365</v>
      </c>
      <c r="D46" s="6" t="e">
        <f>MID(#REF!,7,8)</f>
        <v>#REF!</v>
      </c>
      <c r="E46" s="6" t="e">
        <f>RIGHT(#REF!,4)</f>
        <v>#REF!</v>
      </c>
      <c r="F46" s="7" t="s">
        <v>363</v>
      </c>
      <c r="G46" s="7" t="s">
        <v>402</v>
      </c>
      <c r="H46" s="7" t="s">
        <v>359</v>
      </c>
      <c r="I46" s="7"/>
      <c r="J46" s="7" t="s">
        <v>364</v>
      </c>
      <c r="K46" s="7" t="s">
        <v>418</v>
      </c>
      <c r="L46" s="7" t="s">
        <v>114</v>
      </c>
      <c r="M46" s="7" t="s">
        <v>360</v>
      </c>
      <c r="N46" s="20" t="s">
        <v>190</v>
      </c>
      <c r="O46" s="20" t="s">
        <v>190</v>
      </c>
      <c r="P46" s="7" t="s">
        <v>115</v>
      </c>
      <c r="Q46" s="6">
        <v>17621151</v>
      </c>
      <c r="R46" s="13" t="s">
        <v>192</v>
      </c>
      <c r="S46" s="6">
        <v>39</v>
      </c>
      <c r="T46" s="6">
        <v>11</v>
      </c>
      <c r="U46" s="7"/>
      <c r="V46" s="7" t="s">
        <v>116</v>
      </c>
      <c r="W46" s="7" t="s">
        <v>117</v>
      </c>
      <c r="X46" s="7"/>
      <c r="Y46" s="4" t="s">
        <v>442</v>
      </c>
      <c r="Z46" s="4" t="s">
        <v>443</v>
      </c>
      <c r="AA46" s="5" t="s">
        <v>368</v>
      </c>
      <c r="AB46" s="4" t="str">
        <f t="shared" si="2"/>
        <v>第第三十九考场考场</v>
      </c>
      <c r="AC46" s="18" t="s">
        <v>518</v>
      </c>
      <c r="AD46" s="7"/>
      <c r="AK46" s="10" t="e">
        <f>IF(MOD(MID(#REF!,(LEN(#REF!)=18)*2+15,1),2),"男","女")</f>
        <v>#REF!</v>
      </c>
      <c r="AL46" s="10" t="e">
        <f ca="1">IF(LEN(#REF!)=18,MID("10X98765432",MOD(SUMPRODUCT(MID(#REF!,ROW(INDIRECT("1:17")),1)*2^(18-ROW(INDIRECT("1:17")))),11)+1,1)=RIGHT(#REF!,1),IF(LEN(#REF!)=0,"",FALSE))</f>
        <v>#REF!</v>
      </c>
      <c r="AM46" s="10"/>
    </row>
    <row r="47" spans="1:39" s="14" customFormat="1" ht="18" customHeight="1">
      <c r="A47" s="6">
        <v>45</v>
      </c>
      <c r="B47" s="7" t="s">
        <v>120</v>
      </c>
      <c r="C47" s="7" t="s">
        <v>365</v>
      </c>
      <c r="D47" s="6" t="e">
        <f>MID(#REF!,7,8)</f>
        <v>#REF!</v>
      </c>
      <c r="E47" s="6" t="e">
        <f>RIGHT(#REF!,4)</f>
        <v>#REF!</v>
      </c>
      <c r="F47" s="7" t="s">
        <v>455</v>
      </c>
      <c r="G47" s="7" t="s">
        <v>374</v>
      </c>
      <c r="H47" s="7" t="s">
        <v>359</v>
      </c>
      <c r="I47" s="7"/>
      <c r="J47" s="7" t="s">
        <v>364</v>
      </c>
      <c r="K47" s="7" t="s">
        <v>422</v>
      </c>
      <c r="L47" s="7" t="s">
        <v>334</v>
      </c>
      <c r="M47" s="7" t="s">
        <v>360</v>
      </c>
      <c r="N47" s="20" t="s">
        <v>205</v>
      </c>
      <c r="O47" s="23" t="s">
        <v>549</v>
      </c>
      <c r="P47" s="7" t="s">
        <v>206</v>
      </c>
      <c r="Q47" s="6">
        <v>17621295</v>
      </c>
      <c r="R47" s="13" t="s">
        <v>119</v>
      </c>
      <c r="S47" s="6">
        <v>44</v>
      </c>
      <c r="T47" s="6">
        <v>5</v>
      </c>
      <c r="U47" s="7"/>
      <c r="V47" s="7" t="s">
        <v>121</v>
      </c>
      <c r="W47" s="7" t="s">
        <v>204</v>
      </c>
      <c r="X47" s="7"/>
      <c r="Y47" s="4" t="s">
        <v>346</v>
      </c>
      <c r="Z47" s="4" t="s">
        <v>501</v>
      </c>
      <c r="AA47" s="5" t="s">
        <v>368</v>
      </c>
      <c r="AB47" s="4" t="str">
        <f t="shared" si="2"/>
        <v>第第四十四考场考场</v>
      </c>
      <c r="AC47" s="18" t="s">
        <v>516</v>
      </c>
      <c r="AD47" s="7"/>
      <c r="AK47" s="10" t="e">
        <f>IF(MOD(MID(#REF!,(LEN(#REF!)=18)*2+15,1),2),"男","女")</f>
        <v>#REF!</v>
      </c>
      <c r="AL47" s="10" t="e">
        <f ca="1">IF(LEN(#REF!)=18,MID("10X98765432",MOD(SUMPRODUCT(MID(#REF!,ROW(INDIRECT("1:17")),1)*2^(18-ROW(INDIRECT("1:17")))),11)+1,1)=RIGHT(#REF!,1),IF(LEN(#REF!)=0,"",FALSE))</f>
        <v>#REF!</v>
      </c>
      <c r="AM47" s="10"/>
    </row>
    <row r="48" spans="1:39" s="14" customFormat="1" ht="18" customHeight="1">
      <c r="A48" s="6">
        <v>46</v>
      </c>
      <c r="B48" s="7" t="s">
        <v>127</v>
      </c>
      <c r="C48" s="7" t="s">
        <v>365</v>
      </c>
      <c r="D48" s="6" t="e">
        <f>MID(#REF!,7,8)</f>
        <v>#REF!</v>
      </c>
      <c r="E48" s="6" t="e">
        <f>RIGHT(#REF!,4)</f>
        <v>#REF!</v>
      </c>
      <c r="F48" s="7" t="s">
        <v>444</v>
      </c>
      <c r="G48" s="7" t="s">
        <v>367</v>
      </c>
      <c r="H48" s="7" t="s">
        <v>359</v>
      </c>
      <c r="I48" s="7"/>
      <c r="J48" s="7" t="s">
        <v>141</v>
      </c>
      <c r="K48" s="7" t="s">
        <v>342</v>
      </c>
      <c r="L48" s="7" t="s">
        <v>338</v>
      </c>
      <c r="M48" s="7" t="s">
        <v>371</v>
      </c>
      <c r="N48" s="20" t="s">
        <v>205</v>
      </c>
      <c r="O48" s="23" t="s">
        <v>549</v>
      </c>
      <c r="P48" s="7" t="s">
        <v>206</v>
      </c>
      <c r="Q48" s="6">
        <v>17621518</v>
      </c>
      <c r="R48" s="13" t="s">
        <v>126</v>
      </c>
      <c r="S48" s="6">
        <v>51</v>
      </c>
      <c r="T48" s="6">
        <v>18</v>
      </c>
      <c r="U48" s="7"/>
      <c r="V48" s="7" t="s">
        <v>128</v>
      </c>
      <c r="W48" s="7" t="s">
        <v>142</v>
      </c>
      <c r="X48" s="7"/>
      <c r="Y48" s="4" t="s">
        <v>442</v>
      </c>
      <c r="Z48" s="4" t="s">
        <v>443</v>
      </c>
      <c r="AA48" s="5" t="s">
        <v>368</v>
      </c>
      <c r="AB48" s="4" t="str">
        <f t="shared" si="2"/>
        <v>第第五十一考场考场</v>
      </c>
      <c r="AC48" s="18" t="s">
        <v>516</v>
      </c>
      <c r="AD48" s="7"/>
      <c r="AK48" s="10" t="e">
        <f>IF(MOD(MID(#REF!,(LEN(#REF!)=18)*2+15,1),2),"男","女")</f>
        <v>#REF!</v>
      </c>
      <c r="AL48" s="10" t="e">
        <f ca="1">IF(LEN(#REF!)=18,MID("10X98765432",MOD(SUMPRODUCT(MID(#REF!,ROW(INDIRECT("1:17")),1)*2^(18-ROW(INDIRECT("1:17")))),11)+1,1)=RIGHT(#REF!,1),IF(LEN(#REF!)=0,"",FALSE))</f>
        <v>#REF!</v>
      </c>
      <c r="AM48" s="10"/>
    </row>
    <row r="49" spans="1:39" s="14" customFormat="1" ht="18" customHeight="1">
      <c r="A49" s="6">
        <v>47</v>
      </c>
      <c r="B49" s="7" t="s">
        <v>92</v>
      </c>
      <c r="C49" s="7" t="s">
        <v>365</v>
      </c>
      <c r="D49" s="6" t="e">
        <f>MID(#REF!,7,8)</f>
        <v>#REF!</v>
      </c>
      <c r="E49" s="6" t="e">
        <f>RIGHT(#REF!,4)</f>
        <v>#REF!</v>
      </c>
      <c r="F49" s="7" t="s">
        <v>363</v>
      </c>
      <c r="G49" s="7" t="s">
        <v>367</v>
      </c>
      <c r="H49" s="7" t="s">
        <v>359</v>
      </c>
      <c r="I49" s="7"/>
      <c r="J49" s="7" t="s">
        <v>370</v>
      </c>
      <c r="K49" s="7" t="s">
        <v>425</v>
      </c>
      <c r="L49" s="7" t="s">
        <v>89</v>
      </c>
      <c r="M49" s="7" t="s">
        <v>371</v>
      </c>
      <c r="N49" s="20" t="s">
        <v>90</v>
      </c>
      <c r="O49" s="23" t="s">
        <v>550</v>
      </c>
      <c r="P49" s="7" t="s">
        <v>91</v>
      </c>
      <c r="Q49" s="6">
        <v>17621579</v>
      </c>
      <c r="R49" s="13" t="s">
        <v>88</v>
      </c>
      <c r="S49" s="6">
        <v>53</v>
      </c>
      <c r="T49" s="6">
        <v>19</v>
      </c>
      <c r="U49" s="7"/>
      <c r="V49" s="7" t="s">
        <v>93</v>
      </c>
      <c r="W49" s="7" t="s">
        <v>297</v>
      </c>
      <c r="X49" s="7"/>
      <c r="Y49" s="4" t="s">
        <v>346</v>
      </c>
      <c r="Z49" s="4" t="s">
        <v>501</v>
      </c>
      <c r="AA49" s="5" t="s">
        <v>368</v>
      </c>
      <c r="AB49" s="4" t="str">
        <f t="shared" si="2"/>
        <v>第第五十三考场考场</v>
      </c>
      <c r="AC49" s="18" t="s">
        <v>516</v>
      </c>
      <c r="AD49" s="7"/>
      <c r="AK49" s="10" t="e">
        <f>IF(MOD(MID(#REF!,(LEN(#REF!)=18)*2+15,1),2),"男","女")</f>
        <v>#REF!</v>
      </c>
      <c r="AL49" s="10" t="e">
        <f ca="1">IF(LEN(#REF!)=18,MID("10X98765432",MOD(SUMPRODUCT(MID(#REF!,ROW(INDIRECT("1:17")),1)*2^(18-ROW(INDIRECT("1:17")))),11)+1,1)=RIGHT(#REF!,1),IF(LEN(#REF!)=0,"",FALSE))</f>
        <v>#REF!</v>
      </c>
      <c r="AM49" s="10"/>
    </row>
    <row r="50" spans="1:39" s="14" customFormat="1" ht="18" customHeight="1">
      <c r="A50" s="6">
        <v>48</v>
      </c>
      <c r="B50" s="7" t="s">
        <v>94</v>
      </c>
      <c r="C50" s="7" t="s">
        <v>365</v>
      </c>
      <c r="D50" s="6" t="e">
        <f>MID(#REF!,7,8)</f>
        <v>#REF!</v>
      </c>
      <c r="E50" s="6" t="e">
        <f>RIGHT(#REF!,4)</f>
        <v>#REF!</v>
      </c>
      <c r="F50" s="7" t="s">
        <v>363</v>
      </c>
      <c r="G50" s="7" t="s">
        <v>385</v>
      </c>
      <c r="H50" s="7" t="s">
        <v>359</v>
      </c>
      <c r="I50" s="7"/>
      <c r="J50" s="7" t="s">
        <v>372</v>
      </c>
      <c r="K50" s="7" t="s">
        <v>423</v>
      </c>
      <c r="L50" s="7" t="s">
        <v>89</v>
      </c>
      <c r="M50" s="7" t="s">
        <v>360</v>
      </c>
      <c r="N50" s="20" t="s">
        <v>90</v>
      </c>
      <c r="O50" s="23" t="s">
        <v>550</v>
      </c>
      <c r="P50" s="7" t="s">
        <v>91</v>
      </c>
      <c r="Q50" s="6">
        <v>17621588</v>
      </c>
      <c r="R50" s="13" t="s">
        <v>88</v>
      </c>
      <c r="S50" s="6">
        <v>53</v>
      </c>
      <c r="T50" s="6">
        <v>28</v>
      </c>
      <c r="U50" s="7"/>
      <c r="V50" s="7" t="s">
        <v>95</v>
      </c>
      <c r="W50" s="7" t="s">
        <v>297</v>
      </c>
      <c r="X50" s="7"/>
      <c r="Y50" s="4" t="s">
        <v>346</v>
      </c>
      <c r="Z50" s="4" t="s">
        <v>501</v>
      </c>
      <c r="AA50" s="5" t="s">
        <v>368</v>
      </c>
      <c r="AB50" s="4" t="str">
        <f t="shared" si="2"/>
        <v>第第五十三考场考场</v>
      </c>
      <c r="AC50" s="18" t="s">
        <v>516</v>
      </c>
      <c r="AD50" s="7"/>
      <c r="AK50" s="10" t="e">
        <f>IF(MOD(MID(#REF!,(LEN(#REF!)=18)*2+15,1),2),"男","女")</f>
        <v>#REF!</v>
      </c>
      <c r="AL50" s="10" t="e">
        <f ca="1">IF(LEN(#REF!)=18,MID("10X98765432",MOD(SUMPRODUCT(MID(#REF!,ROW(INDIRECT("1:17")),1)*2^(18-ROW(INDIRECT("1:17")))),11)+1,1)=RIGHT(#REF!,1),IF(LEN(#REF!)=0,"",FALSE))</f>
        <v>#REF!</v>
      </c>
      <c r="AM50" s="10"/>
    </row>
    <row r="51" spans="1:39" s="14" customFormat="1" ht="18" customHeight="1">
      <c r="A51" s="6">
        <v>49</v>
      </c>
      <c r="B51" s="7" t="s">
        <v>301</v>
      </c>
      <c r="C51" s="7" t="s">
        <v>365</v>
      </c>
      <c r="D51" s="6" t="e">
        <f>MID(#REF!,7,8)</f>
        <v>#REF!</v>
      </c>
      <c r="E51" s="6" t="e">
        <f>RIGHT(#REF!,4)</f>
        <v>#REF!</v>
      </c>
      <c r="F51" s="7" t="s">
        <v>361</v>
      </c>
      <c r="G51" s="7" t="s">
        <v>400</v>
      </c>
      <c r="H51" s="7" t="s">
        <v>380</v>
      </c>
      <c r="I51" s="7"/>
      <c r="J51" s="7" t="s">
        <v>401</v>
      </c>
      <c r="K51" s="7" t="s">
        <v>302</v>
      </c>
      <c r="L51" s="7" t="s">
        <v>303</v>
      </c>
      <c r="M51" s="7" t="s">
        <v>360</v>
      </c>
      <c r="N51" s="20" t="s">
        <v>298</v>
      </c>
      <c r="O51" s="23" t="s">
        <v>551</v>
      </c>
      <c r="P51" s="7" t="s">
        <v>299</v>
      </c>
      <c r="Q51" s="6">
        <v>17621623</v>
      </c>
      <c r="R51" s="13" t="s">
        <v>492</v>
      </c>
      <c r="S51" s="6">
        <v>55</v>
      </c>
      <c r="T51" s="6">
        <v>3</v>
      </c>
      <c r="U51" s="7"/>
      <c r="V51" s="7" t="s">
        <v>304</v>
      </c>
      <c r="W51" s="7" t="s">
        <v>300</v>
      </c>
      <c r="X51" s="7"/>
      <c r="Y51" s="4" t="s">
        <v>442</v>
      </c>
      <c r="Z51" s="4" t="s">
        <v>443</v>
      </c>
      <c r="AA51" s="5" t="s">
        <v>368</v>
      </c>
      <c r="AB51" s="4" t="str">
        <f t="shared" si="2"/>
        <v>第第五十五考场考场</v>
      </c>
      <c r="AC51" s="18" t="s">
        <v>516</v>
      </c>
      <c r="AD51" s="7"/>
      <c r="AK51" s="10" t="e">
        <f>IF(MOD(MID(#REF!,(LEN(#REF!)=18)*2+15,1),2),"男","女")</f>
        <v>#REF!</v>
      </c>
      <c r="AL51" s="10" t="e">
        <f ca="1">IF(LEN(#REF!)=18,MID("10X98765432",MOD(SUMPRODUCT(MID(#REF!,ROW(INDIRECT("1:17")),1)*2^(18-ROW(INDIRECT("1:17")))),11)+1,1)=RIGHT(#REF!,1),IF(LEN(#REF!)=0,"",FALSE))</f>
        <v>#REF!</v>
      </c>
      <c r="AM51" s="10"/>
    </row>
    <row r="52" spans="1:39" s="14" customFormat="1" ht="18" customHeight="1">
      <c r="A52" s="6">
        <v>50</v>
      </c>
      <c r="B52" s="7" t="s">
        <v>305</v>
      </c>
      <c r="C52" s="7" t="s">
        <v>365</v>
      </c>
      <c r="D52" s="6" t="e">
        <f>MID(#REF!,7,8)</f>
        <v>#REF!</v>
      </c>
      <c r="E52" s="6" t="e">
        <f>RIGHT(#REF!,4)</f>
        <v>#REF!</v>
      </c>
      <c r="F52" s="7" t="s">
        <v>358</v>
      </c>
      <c r="G52" s="7" t="s">
        <v>400</v>
      </c>
      <c r="H52" s="7" t="s">
        <v>359</v>
      </c>
      <c r="I52" s="7"/>
      <c r="J52" s="7" t="s">
        <v>372</v>
      </c>
      <c r="K52" s="7" t="s">
        <v>333</v>
      </c>
      <c r="L52" s="7" t="s">
        <v>306</v>
      </c>
      <c r="M52" s="7" t="s">
        <v>360</v>
      </c>
      <c r="N52" s="20" t="s">
        <v>298</v>
      </c>
      <c r="O52" s="23" t="s">
        <v>551</v>
      </c>
      <c r="P52" s="7" t="s">
        <v>299</v>
      </c>
      <c r="Q52" s="6">
        <v>17621628</v>
      </c>
      <c r="R52" s="13" t="s">
        <v>492</v>
      </c>
      <c r="S52" s="6">
        <v>55</v>
      </c>
      <c r="T52" s="6">
        <v>8</v>
      </c>
      <c r="U52" s="7"/>
      <c r="V52" s="7" t="s">
        <v>307</v>
      </c>
      <c r="W52" s="7" t="s">
        <v>300</v>
      </c>
      <c r="X52" s="7"/>
      <c r="Y52" s="4" t="s">
        <v>442</v>
      </c>
      <c r="Z52" s="4" t="s">
        <v>443</v>
      </c>
      <c r="AA52" s="5" t="s">
        <v>368</v>
      </c>
      <c r="AB52" s="4" t="str">
        <f t="shared" si="2"/>
        <v>第第五十五考场考场</v>
      </c>
      <c r="AC52" s="18" t="s">
        <v>516</v>
      </c>
      <c r="AD52" s="7"/>
      <c r="AK52" s="10" t="e">
        <f>IF(MOD(MID(#REF!,(LEN(#REF!)=18)*2+15,1),2),"男","女")</f>
        <v>#REF!</v>
      </c>
      <c r="AL52" s="10" t="e">
        <f ca="1">IF(LEN(#REF!)=18,MID("10X98765432",MOD(SUMPRODUCT(MID(#REF!,ROW(INDIRECT("1:17")),1)*2^(18-ROW(INDIRECT("1:17")))),11)+1,1)=RIGHT(#REF!,1),IF(LEN(#REF!)=0,"",FALSE))</f>
        <v>#REF!</v>
      </c>
      <c r="AM52" s="10"/>
    </row>
    <row r="53" spans="1:39" s="14" customFormat="1" ht="18" customHeight="1">
      <c r="A53" s="6">
        <v>51</v>
      </c>
      <c r="B53" s="7" t="s">
        <v>308</v>
      </c>
      <c r="C53" s="7" t="s">
        <v>365</v>
      </c>
      <c r="D53" s="6" t="e">
        <f>MID(#REF!,7,8)</f>
        <v>#REF!</v>
      </c>
      <c r="E53" s="6" t="e">
        <f>RIGHT(#REF!,4)</f>
        <v>#REF!</v>
      </c>
      <c r="F53" s="7" t="s">
        <v>363</v>
      </c>
      <c r="G53" s="7" t="s">
        <v>400</v>
      </c>
      <c r="H53" s="7" t="s">
        <v>380</v>
      </c>
      <c r="I53" s="7"/>
      <c r="J53" s="7" t="s">
        <v>401</v>
      </c>
      <c r="K53" s="7" t="s">
        <v>302</v>
      </c>
      <c r="L53" s="7" t="s">
        <v>309</v>
      </c>
      <c r="M53" s="7" t="s">
        <v>360</v>
      </c>
      <c r="N53" s="20" t="s">
        <v>298</v>
      </c>
      <c r="O53" s="23" t="s">
        <v>551</v>
      </c>
      <c r="P53" s="7" t="s">
        <v>299</v>
      </c>
      <c r="Q53" s="6">
        <v>17621631</v>
      </c>
      <c r="R53" s="13" t="s">
        <v>492</v>
      </c>
      <c r="S53" s="6">
        <v>55</v>
      </c>
      <c r="T53" s="6">
        <v>11</v>
      </c>
      <c r="U53" s="7"/>
      <c r="V53" s="7" t="s">
        <v>310</v>
      </c>
      <c r="W53" s="7" t="s">
        <v>300</v>
      </c>
      <c r="X53" s="7"/>
      <c r="Y53" s="4" t="s">
        <v>442</v>
      </c>
      <c r="Z53" s="4" t="s">
        <v>443</v>
      </c>
      <c r="AA53" s="5" t="s">
        <v>368</v>
      </c>
      <c r="AB53" s="4" t="str">
        <f t="shared" si="2"/>
        <v>第第五十五考场考场</v>
      </c>
      <c r="AC53" s="18" t="s">
        <v>516</v>
      </c>
      <c r="AD53" s="7"/>
      <c r="AK53" s="10" t="e">
        <f>IF(MOD(MID(#REF!,(LEN(#REF!)=18)*2+15,1),2),"男","女")</f>
        <v>#REF!</v>
      </c>
      <c r="AL53" s="10" t="e">
        <f ca="1">IF(LEN(#REF!)=18,MID("10X98765432",MOD(SUMPRODUCT(MID(#REF!,ROW(INDIRECT("1:17")),1)*2^(18-ROW(INDIRECT("1:17")))),11)+1,1)=RIGHT(#REF!,1),IF(LEN(#REF!)=0,"",FALSE))</f>
        <v>#REF!</v>
      </c>
      <c r="AM53" s="10"/>
    </row>
    <row r="54" spans="1:39" s="14" customFormat="1" ht="18" customHeight="1">
      <c r="A54" s="6">
        <v>52</v>
      </c>
      <c r="B54" s="7" t="s">
        <v>316</v>
      </c>
      <c r="C54" s="7" t="s">
        <v>365</v>
      </c>
      <c r="D54" s="6" t="e">
        <f>MID(#REF!,7,8)</f>
        <v>#REF!</v>
      </c>
      <c r="E54" s="6" t="e">
        <f>RIGHT(#REF!,4)</f>
        <v>#REF!</v>
      </c>
      <c r="F54" s="7" t="s">
        <v>358</v>
      </c>
      <c r="G54" s="7" t="s">
        <v>367</v>
      </c>
      <c r="H54" s="7" t="s">
        <v>380</v>
      </c>
      <c r="I54" s="7"/>
      <c r="J54" s="7" t="s">
        <v>397</v>
      </c>
      <c r="K54" s="7" t="s">
        <v>317</v>
      </c>
      <c r="L54" s="7" t="s">
        <v>318</v>
      </c>
      <c r="M54" s="7" t="s">
        <v>360</v>
      </c>
      <c r="N54" s="20" t="s">
        <v>298</v>
      </c>
      <c r="O54" s="23" t="s">
        <v>551</v>
      </c>
      <c r="P54" s="7" t="s">
        <v>299</v>
      </c>
      <c r="Q54" s="6">
        <v>17621669</v>
      </c>
      <c r="R54" s="13" t="s">
        <v>493</v>
      </c>
      <c r="S54" s="6">
        <v>56</v>
      </c>
      <c r="T54" s="6">
        <v>19</v>
      </c>
      <c r="U54" s="7"/>
      <c r="V54" s="7" t="s">
        <v>319</v>
      </c>
      <c r="W54" s="7" t="s">
        <v>297</v>
      </c>
      <c r="X54" s="7"/>
      <c r="Y54" s="4" t="s">
        <v>442</v>
      </c>
      <c r="Z54" s="4" t="s">
        <v>443</v>
      </c>
      <c r="AA54" s="5" t="s">
        <v>368</v>
      </c>
      <c r="AB54" s="4" t="str">
        <f t="shared" si="2"/>
        <v>第第五十六考场考场</v>
      </c>
      <c r="AC54" s="18" t="s">
        <v>516</v>
      </c>
      <c r="AD54" s="7"/>
      <c r="AK54" s="10" t="e">
        <f>IF(MOD(MID(#REF!,(LEN(#REF!)=18)*2+15,1),2),"男","女")</f>
        <v>#REF!</v>
      </c>
      <c r="AL54" s="10" t="e">
        <f ca="1">IF(LEN(#REF!)=18,MID("10X98765432",MOD(SUMPRODUCT(MID(#REF!,ROW(INDIRECT("1:17")),1)*2^(18-ROW(INDIRECT("1:17")))),11)+1,1)=RIGHT(#REF!,1),IF(LEN(#REF!)=0,"",FALSE))</f>
        <v>#REF!</v>
      </c>
      <c r="AM54" s="10"/>
    </row>
    <row r="55" spans="1:39" s="14" customFormat="1" ht="18" customHeight="1">
      <c r="A55" s="6">
        <v>53</v>
      </c>
      <c r="B55" s="7" t="s">
        <v>132</v>
      </c>
      <c r="C55" s="7" t="s">
        <v>365</v>
      </c>
      <c r="D55" s="6" t="e">
        <f>MID(#REF!,7,8)</f>
        <v>#REF!</v>
      </c>
      <c r="E55" s="6" t="e">
        <f>RIGHT(#REF!,4)</f>
        <v>#REF!</v>
      </c>
      <c r="F55" s="7" t="s">
        <v>362</v>
      </c>
      <c r="G55" s="7" t="s">
        <v>367</v>
      </c>
      <c r="H55" s="7" t="s">
        <v>380</v>
      </c>
      <c r="I55" s="7"/>
      <c r="J55" s="7" t="s">
        <v>364</v>
      </c>
      <c r="K55" s="7" t="s">
        <v>315</v>
      </c>
      <c r="L55" s="7" t="s">
        <v>321</v>
      </c>
      <c r="M55" s="7" t="s">
        <v>360</v>
      </c>
      <c r="N55" s="20" t="s">
        <v>298</v>
      </c>
      <c r="O55" s="23" t="s">
        <v>551</v>
      </c>
      <c r="P55" s="7" t="s">
        <v>131</v>
      </c>
      <c r="Q55" s="6">
        <v>17621683</v>
      </c>
      <c r="R55" s="13" t="s">
        <v>130</v>
      </c>
      <c r="S55" s="6">
        <v>57</v>
      </c>
      <c r="T55" s="6">
        <v>3</v>
      </c>
      <c r="U55" s="7"/>
      <c r="V55" s="7" t="s">
        <v>133</v>
      </c>
      <c r="W55" s="7" t="s">
        <v>297</v>
      </c>
      <c r="X55" s="7"/>
      <c r="Y55" s="4" t="s">
        <v>346</v>
      </c>
      <c r="Z55" s="4" t="s">
        <v>501</v>
      </c>
      <c r="AA55" s="5" t="s">
        <v>368</v>
      </c>
      <c r="AB55" s="4" t="str">
        <f t="shared" ref="AB55:AB76" si="3">"第"&amp;R55&amp;"考场"</f>
        <v>第第五十七考场考场</v>
      </c>
      <c r="AC55" s="18" t="s">
        <v>516</v>
      </c>
      <c r="AD55" s="7"/>
      <c r="AK55" s="10" t="e">
        <f>IF(MOD(MID(#REF!,(LEN(#REF!)=18)*2+15,1),2),"男","女")</f>
        <v>#REF!</v>
      </c>
      <c r="AL55" s="10" t="e">
        <f ca="1">IF(LEN(#REF!)=18,MID("10X98765432",MOD(SUMPRODUCT(MID(#REF!,ROW(INDIRECT("1:17")),1)*2^(18-ROW(INDIRECT("1:17")))),11)+1,1)=RIGHT(#REF!,1),IF(LEN(#REF!)=0,"",FALSE))</f>
        <v>#REF!</v>
      </c>
      <c r="AM55" s="10"/>
    </row>
    <row r="56" spans="1:39" ht="17.100000000000001" customHeight="1">
      <c r="A56" s="6">
        <v>54</v>
      </c>
      <c r="B56" s="7" t="s">
        <v>324</v>
      </c>
      <c r="C56" s="7" t="s">
        <v>365</v>
      </c>
      <c r="D56" s="6" t="e">
        <f>MID(#REF!,7,8)</f>
        <v>#REF!</v>
      </c>
      <c r="E56" s="6" t="e">
        <f>RIGHT(#REF!,4)</f>
        <v>#REF!</v>
      </c>
      <c r="F56" s="7" t="s">
        <v>358</v>
      </c>
      <c r="G56" s="7" t="s">
        <v>367</v>
      </c>
      <c r="H56" s="7" t="s">
        <v>380</v>
      </c>
      <c r="I56" s="7"/>
      <c r="J56" s="7" t="s">
        <v>311</v>
      </c>
      <c r="K56" s="7" t="s">
        <v>405</v>
      </c>
      <c r="L56" s="7" t="s">
        <v>335</v>
      </c>
      <c r="M56" s="7" t="s">
        <v>360</v>
      </c>
      <c r="N56" s="20" t="s">
        <v>298</v>
      </c>
      <c r="O56" s="23" t="s">
        <v>551</v>
      </c>
      <c r="P56" s="7" t="s">
        <v>131</v>
      </c>
      <c r="Q56" s="6">
        <v>17621694</v>
      </c>
      <c r="R56" s="13" t="s">
        <v>130</v>
      </c>
      <c r="S56" s="6">
        <v>57</v>
      </c>
      <c r="T56" s="6">
        <v>14</v>
      </c>
      <c r="U56" s="7"/>
      <c r="V56" s="7" t="s">
        <v>134</v>
      </c>
      <c r="W56" s="7" t="s">
        <v>297</v>
      </c>
      <c r="X56" s="7"/>
      <c r="Y56" s="4" t="s">
        <v>346</v>
      </c>
      <c r="Z56" s="4" t="s">
        <v>501</v>
      </c>
      <c r="AA56" s="5" t="s">
        <v>368</v>
      </c>
      <c r="AB56" s="4" t="str">
        <f t="shared" si="3"/>
        <v>第第五十七考场考场</v>
      </c>
      <c r="AC56" s="18" t="s">
        <v>516</v>
      </c>
      <c r="AD56" s="7"/>
      <c r="AI56" s="11"/>
      <c r="AK56" s="10" t="e">
        <f>IF(MOD(MID(#REF!,(LEN(#REF!)=18)*2+15,1),2),"男","女")</f>
        <v>#REF!</v>
      </c>
      <c r="AL56" s="10" t="e">
        <f ca="1">IF(LEN(#REF!)=18,MID("10X98765432",MOD(SUMPRODUCT(MID(#REF!,ROW(INDIRECT("1:17")),1)*2^(18-ROW(INDIRECT("1:17")))),11)+1,1)=RIGHT(#REF!,1),IF(LEN(#REF!)=0,"",FALSE))</f>
        <v>#REF!</v>
      </c>
      <c r="AM56" s="12"/>
    </row>
    <row r="57" spans="1:39" ht="17.100000000000001" customHeight="1">
      <c r="A57" s="6">
        <v>55</v>
      </c>
      <c r="B57" s="7" t="s">
        <v>323</v>
      </c>
      <c r="C57" s="7" t="s">
        <v>365</v>
      </c>
      <c r="D57" s="6" t="e">
        <f>MID(#REF!,7,8)</f>
        <v>#REF!</v>
      </c>
      <c r="E57" s="6" t="e">
        <f>RIGHT(#REF!,4)</f>
        <v>#REF!</v>
      </c>
      <c r="F57" s="7" t="s">
        <v>361</v>
      </c>
      <c r="G57" s="7" t="s">
        <v>400</v>
      </c>
      <c r="H57" s="7" t="s">
        <v>380</v>
      </c>
      <c r="I57" s="7"/>
      <c r="J57" s="7" t="s">
        <v>369</v>
      </c>
      <c r="K57" s="7" t="s">
        <v>405</v>
      </c>
      <c r="L57" s="7" t="s">
        <v>335</v>
      </c>
      <c r="M57" s="7" t="s">
        <v>360</v>
      </c>
      <c r="N57" s="20" t="s">
        <v>298</v>
      </c>
      <c r="O57" s="23" t="s">
        <v>551</v>
      </c>
      <c r="P57" s="7" t="s">
        <v>131</v>
      </c>
      <c r="Q57" s="6">
        <v>17621733</v>
      </c>
      <c r="R57" s="13" t="s">
        <v>135</v>
      </c>
      <c r="S57" s="6">
        <v>58</v>
      </c>
      <c r="T57" s="6">
        <v>23</v>
      </c>
      <c r="U57" s="7"/>
      <c r="V57" s="7" t="s">
        <v>139</v>
      </c>
      <c r="W57" s="7" t="s">
        <v>340</v>
      </c>
      <c r="X57" s="7"/>
      <c r="Y57" s="4" t="s">
        <v>346</v>
      </c>
      <c r="Z57" s="4" t="s">
        <v>501</v>
      </c>
      <c r="AA57" s="5" t="s">
        <v>368</v>
      </c>
      <c r="AB57" s="4" t="str">
        <f t="shared" si="3"/>
        <v>第第五十八考场考场</v>
      </c>
      <c r="AC57" s="18" t="s">
        <v>516</v>
      </c>
      <c r="AD57" s="7"/>
      <c r="AI57" s="11"/>
      <c r="AK57" s="10" t="e">
        <f>IF(MOD(MID(#REF!,(LEN(#REF!)=18)*2+15,1),2),"男","女")</f>
        <v>#REF!</v>
      </c>
      <c r="AL57" s="10" t="e">
        <f ca="1">IF(LEN(#REF!)=18,MID("10X98765432",MOD(SUMPRODUCT(MID(#REF!,ROW(INDIRECT("1:17")),1)*2^(18-ROW(INDIRECT("1:17")))),11)+1,1)=RIGHT(#REF!,1),IF(LEN(#REF!)=0,"",FALSE))</f>
        <v>#REF!</v>
      </c>
      <c r="AM57" s="12"/>
    </row>
    <row r="58" spans="1:39" ht="17.100000000000001" customHeight="1">
      <c r="A58" s="6">
        <v>56</v>
      </c>
      <c r="B58" s="7" t="s">
        <v>100</v>
      </c>
      <c r="C58" s="7" t="s">
        <v>365</v>
      </c>
      <c r="D58" s="6" t="e">
        <f>MID(#REF!,7,8)</f>
        <v>#REF!</v>
      </c>
      <c r="E58" s="6" t="e">
        <f>RIGHT(#REF!,4)</f>
        <v>#REF!</v>
      </c>
      <c r="F58" s="7" t="s">
        <v>358</v>
      </c>
      <c r="G58" s="7" t="s">
        <v>400</v>
      </c>
      <c r="H58" s="7" t="s">
        <v>380</v>
      </c>
      <c r="I58" s="7"/>
      <c r="J58" s="7" t="s">
        <v>387</v>
      </c>
      <c r="K58" s="7" t="s">
        <v>405</v>
      </c>
      <c r="L58" s="7" t="s">
        <v>335</v>
      </c>
      <c r="M58" s="7" t="s">
        <v>360</v>
      </c>
      <c r="N58" s="20" t="s">
        <v>298</v>
      </c>
      <c r="O58" s="23" t="s">
        <v>551</v>
      </c>
      <c r="P58" s="7" t="s">
        <v>131</v>
      </c>
      <c r="Q58" s="6">
        <v>17621734</v>
      </c>
      <c r="R58" s="13" t="s">
        <v>135</v>
      </c>
      <c r="S58" s="6">
        <v>58</v>
      </c>
      <c r="T58" s="6">
        <v>24</v>
      </c>
      <c r="U58" s="7"/>
      <c r="V58" s="7" t="s">
        <v>101</v>
      </c>
      <c r="W58" s="7" t="s">
        <v>340</v>
      </c>
      <c r="X58" s="7"/>
      <c r="Y58" s="4" t="s">
        <v>346</v>
      </c>
      <c r="Z58" s="4" t="s">
        <v>501</v>
      </c>
      <c r="AA58" s="5" t="s">
        <v>368</v>
      </c>
      <c r="AB58" s="4" t="str">
        <f t="shared" si="3"/>
        <v>第第五十八考场考场</v>
      </c>
      <c r="AC58" s="18" t="s">
        <v>516</v>
      </c>
      <c r="AD58" s="7"/>
      <c r="AI58" s="11"/>
      <c r="AK58" s="10" t="e">
        <f>IF(MOD(MID(#REF!,(LEN(#REF!)=18)*2+15,1),2),"男","女")</f>
        <v>#REF!</v>
      </c>
      <c r="AL58" s="10" t="e">
        <f ca="1">IF(LEN(#REF!)=18,MID("10X98765432",MOD(SUMPRODUCT(MID(#REF!,ROW(INDIRECT("1:17")),1)*2^(18-ROW(INDIRECT("1:17")))),11)+1,1)=RIGHT(#REF!,1),IF(LEN(#REF!)=0,"",FALSE))</f>
        <v>#REF!</v>
      </c>
      <c r="AM58" s="12"/>
    </row>
    <row r="59" spans="1:39" ht="17.100000000000001" customHeight="1">
      <c r="A59" s="6">
        <v>57</v>
      </c>
      <c r="B59" s="7" t="s">
        <v>97</v>
      </c>
      <c r="C59" s="7" t="s">
        <v>365</v>
      </c>
      <c r="D59" s="6" t="e">
        <f>MID(#REF!,7,8)</f>
        <v>#REF!</v>
      </c>
      <c r="E59" s="6" t="e">
        <f>RIGHT(#REF!,4)</f>
        <v>#REF!</v>
      </c>
      <c r="F59" s="7" t="s">
        <v>358</v>
      </c>
      <c r="G59" s="7" t="s">
        <v>400</v>
      </c>
      <c r="H59" s="7" t="s">
        <v>380</v>
      </c>
      <c r="I59" s="7"/>
      <c r="J59" s="7" t="s">
        <v>382</v>
      </c>
      <c r="K59" s="7" t="s">
        <v>314</v>
      </c>
      <c r="L59" s="7" t="s">
        <v>98</v>
      </c>
      <c r="M59" s="7" t="s">
        <v>360</v>
      </c>
      <c r="N59" s="20" t="s">
        <v>298</v>
      </c>
      <c r="O59" s="23" t="s">
        <v>551</v>
      </c>
      <c r="P59" s="7" t="s">
        <v>131</v>
      </c>
      <c r="Q59" s="6">
        <v>17621747</v>
      </c>
      <c r="R59" s="13" t="s">
        <v>136</v>
      </c>
      <c r="S59" s="6">
        <v>59</v>
      </c>
      <c r="T59" s="6">
        <v>7</v>
      </c>
      <c r="U59" s="7"/>
      <c r="V59" s="7" t="s">
        <v>99</v>
      </c>
      <c r="W59" s="7" t="s">
        <v>340</v>
      </c>
      <c r="X59" s="7"/>
      <c r="Y59" s="4" t="s">
        <v>346</v>
      </c>
      <c r="Z59" s="4" t="s">
        <v>501</v>
      </c>
      <c r="AA59" s="5" t="s">
        <v>368</v>
      </c>
      <c r="AB59" s="4" t="str">
        <f t="shared" si="3"/>
        <v>第第五十九考场考场</v>
      </c>
      <c r="AC59" s="18" t="s">
        <v>516</v>
      </c>
      <c r="AD59" s="7"/>
      <c r="AI59" s="11"/>
      <c r="AK59" s="10" t="e">
        <f>IF(MOD(MID(#REF!,(LEN(#REF!)=18)*2+15,1),2),"男","女")</f>
        <v>#REF!</v>
      </c>
      <c r="AL59" s="10" t="e">
        <f ca="1">IF(LEN(#REF!)=18,MID("10X98765432",MOD(SUMPRODUCT(MID(#REF!,ROW(INDIRECT("1:17")),1)*2^(18-ROW(INDIRECT("1:17")))),11)+1,1)=RIGHT(#REF!,1),IF(LEN(#REF!)=0,"",FALSE))</f>
        <v>#REF!</v>
      </c>
      <c r="AM59" s="12"/>
    </row>
    <row r="60" spans="1:39" ht="17.100000000000001" customHeight="1">
      <c r="A60" s="6">
        <v>58</v>
      </c>
      <c r="B60" s="7" t="s">
        <v>137</v>
      </c>
      <c r="C60" s="7" t="s">
        <v>356</v>
      </c>
      <c r="D60" s="6" t="e">
        <f>MID(#REF!,7,8)</f>
        <v>#REF!</v>
      </c>
      <c r="E60" s="6" t="e">
        <f>RIGHT(#REF!,4)</f>
        <v>#REF!</v>
      </c>
      <c r="F60" s="7" t="s">
        <v>361</v>
      </c>
      <c r="G60" s="7" t="s">
        <v>400</v>
      </c>
      <c r="H60" s="7" t="s">
        <v>380</v>
      </c>
      <c r="I60" s="7"/>
      <c r="J60" s="7" t="s">
        <v>372</v>
      </c>
      <c r="K60" s="7" t="s">
        <v>405</v>
      </c>
      <c r="L60" s="7" t="s">
        <v>335</v>
      </c>
      <c r="M60" s="7" t="s">
        <v>360</v>
      </c>
      <c r="N60" s="20" t="s">
        <v>298</v>
      </c>
      <c r="O60" s="23" t="s">
        <v>551</v>
      </c>
      <c r="P60" s="7" t="s">
        <v>131</v>
      </c>
      <c r="Q60" s="6">
        <v>17621750</v>
      </c>
      <c r="R60" s="13" t="s">
        <v>136</v>
      </c>
      <c r="S60" s="6">
        <v>59</v>
      </c>
      <c r="T60" s="6">
        <v>10</v>
      </c>
      <c r="U60" s="7"/>
      <c r="V60" s="7" t="s">
        <v>138</v>
      </c>
      <c r="W60" s="7" t="s">
        <v>340</v>
      </c>
      <c r="X60" s="7"/>
      <c r="Y60" s="4" t="s">
        <v>346</v>
      </c>
      <c r="Z60" s="4" t="s">
        <v>501</v>
      </c>
      <c r="AA60" s="5" t="s">
        <v>368</v>
      </c>
      <c r="AB60" s="4" t="str">
        <f t="shared" si="3"/>
        <v>第第五十九考场考场</v>
      </c>
      <c r="AC60" s="18" t="s">
        <v>516</v>
      </c>
      <c r="AD60" s="7"/>
      <c r="AI60" s="11"/>
      <c r="AK60" s="10" t="e">
        <f>IF(MOD(MID(#REF!,(LEN(#REF!)=18)*2+15,1),2),"男","女")</f>
        <v>#REF!</v>
      </c>
      <c r="AL60" s="10" t="e">
        <f ca="1">IF(LEN(#REF!)=18,MID("10X98765432",MOD(SUMPRODUCT(MID(#REF!,ROW(INDIRECT("1:17")),1)*2^(18-ROW(INDIRECT("1:17")))),11)+1,1)=RIGHT(#REF!,1),IF(LEN(#REF!)=0,"",FALSE))</f>
        <v>#REF!</v>
      </c>
      <c r="AM60" s="12"/>
    </row>
    <row r="61" spans="1:39" ht="17.100000000000001" customHeight="1">
      <c r="A61" s="6">
        <v>59</v>
      </c>
      <c r="B61" s="7" t="s">
        <v>103</v>
      </c>
      <c r="C61" s="7" t="s">
        <v>365</v>
      </c>
      <c r="D61" s="6" t="e">
        <f>MID(#REF!,7,8)</f>
        <v>#REF!</v>
      </c>
      <c r="E61" s="6" t="e">
        <f>RIGHT(#REF!,4)</f>
        <v>#REF!</v>
      </c>
      <c r="F61" s="7" t="s">
        <v>358</v>
      </c>
      <c r="G61" s="7" t="s">
        <v>400</v>
      </c>
      <c r="H61" s="7" t="s">
        <v>380</v>
      </c>
      <c r="I61" s="7"/>
      <c r="J61" s="7" t="s">
        <v>397</v>
      </c>
      <c r="K61" s="7" t="s">
        <v>314</v>
      </c>
      <c r="L61" s="7" t="s">
        <v>322</v>
      </c>
      <c r="M61" s="7" t="s">
        <v>360</v>
      </c>
      <c r="N61" s="20" t="s">
        <v>298</v>
      </c>
      <c r="O61" s="23" t="s">
        <v>551</v>
      </c>
      <c r="P61" s="7" t="s">
        <v>131</v>
      </c>
      <c r="Q61" s="6">
        <v>17621756</v>
      </c>
      <c r="R61" s="13" t="s">
        <v>136</v>
      </c>
      <c r="S61" s="6">
        <v>59</v>
      </c>
      <c r="T61" s="6">
        <v>16</v>
      </c>
      <c r="U61" s="7"/>
      <c r="V61" s="7" t="s">
        <v>104</v>
      </c>
      <c r="W61" s="7" t="s">
        <v>340</v>
      </c>
      <c r="X61" s="7"/>
      <c r="Y61" s="4" t="s">
        <v>442</v>
      </c>
      <c r="Z61" s="4" t="s">
        <v>443</v>
      </c>
      <c r="AA61" s="5" t="s">
        <v>368</v>
      </c>
      <c r="AB61" s="4" t="str">
        <f t="shared" si="3"/>
        <v>第第五十九考场考场</v>
      </c>
      <c r="AC61" s="18" t="s">
        <v>516</v>
      </c>
      <c r="AD61" s="7"/>
      <c r="AI61" s="11"/>
      <c r="AK61" s="10" t="e">
        <f>IF(MOD(MID(#REF!,(LEN(#REF!)=18)*2+15,1),2),"男","女")</f>
        <v>#REF!</v>
      </c>
      <c r="AL61" s="10" t="e">
        <f ca="1">IF(LEN(#REF!)=18,MID("10X98765432",MOD(SUMPRODUCT(MID(#REF!,ROW(INDIRECT("1:17")),1)*2^(18-ROW(INDIRECT("1:17")))),11)+1,1)=RIGHT(#REF!,1),IF(LEN(#REF!)=0,"",FALSE))</f>
        <v>#REF!</v>
      </c>
      <c r="AM61" s="12"/>
    </row>
    <row r="62" spans="1:39" ht="17.100000000000001" customHeight="1">
      <c r="A62" s="6">
        <v>60</v>
      </c>
      <c r="B62" s="7" t="s">
        <v>326</v>
      </c>
      <c r="C62" s="7" t="s">
        <v>365</v>
      </c>
      <c r="D62" s="6" t="e">
        <f>MID(#REF!,7,8)</f>
        <v>#REF!</v>
      </c>
      <c r="E62" s="6" t="e">
        <f>RIGHT(#REF!,4)</f>
        <v>#REF!</v>
      </c>
      <c r="F62" s="7" t="s">
        <v>361</v>
      </c>
      <c r="G62" s="7" t="s">
        <v>400</v>
      </c>
      <c r="H62" s="7" t="s">
        <v>380</v>
      </c>
      <c r="I62" s="7"/>
      <c r="J62" s="7" t="s">
        <v>372</v>
      </c>
      <c r="K62" s="7" t="s">
        <v>314</v>
      </c>
      <c r="L62" s="7" t="s">
        <v>322</v>
      </c>
      <c r="M62" s="7" t="s">
        <v>360</v>
      </c>
      <c r="N62" s="20" t="s">
        <v>298</v>
      </c>
      <c r="O62" s="23" t="s">
        <v>551</v>
      </c>
      <c r="P62" s="7" t="s">
        <v>131</v>
      </c>
      <c r="Q62" s="6">
        <v>17621761</v>
      </c>
      <c r="R62" s="13" t="s">
        <v>136</v>
      </c>
      <c r="S62" s="6">
        <v>59</v>
      </c>
      <c r="T62" s="6">
        <v>21</v>
      </c>
      <c r="U62" s="7"/>
      <c r="V62" s="7" t="s">
        <v>102</v>
      </c>
      <c r="W62" s="7" t="s">
        <v>340</v>
      </c>
      <c r="X62" s="7"/>
      <c r="Y62" s="4" t="s">
        <v>346</v>
      </c>
      <c r="Z62" s="4" t="s">
        <v>501</v>
      </c>
      <c r="AA62" s="5" t="s">
        <v>368</v>
      </c>
      <c r="AB62" s="4" t="str">
        <f t="shared" si="3"/>
        <v>第第五十九考场考场</v>
      </c>
      <c r="AC62" s="18" t="s">
        <v>516</v>
      </c>
      <c r="AD62" s="7"/>
      <c r="AI62" s="11"/>
      <c r="AK62" s="10" t="e">
        <f>IF(MOD(MID(#REF!,(LEN(#REF!)=18)*2+15,1),2),"男","女")</f>
        <v>#REF!</v>
      </c>
      <c r="AL62" s="10" t="e">
        <f ca="1">IF(LEN(#REF!)=18,MID("10X98765432",MOD(SUMPRODUCT(MID(#REF!,ROW(INDIRECT("1:17")),1)*2^(18-ROW(INDIRECT("1:17")))),11)+1,1)=RIGHT(#REF!,1),IF(LEN(#REF!)=0,"",FALSE))</f>
        <v>#REF!</v>
      </c>
      <c r="AM62" s="12"/>
    </row>
    <row r="63" spans="1:39" ht="17.100000000000001" customHeight="1">
      <c r="A63" s="6">
        <v>61</v>
      </c>
      <c r="B63" s="7" t="s">
        <v>107</v>
      </c>
      <c r="C63" s="7" t="s">
        <v>365</v>
      </c>
      <c r="D63" s="6" t="e">
        <f>MID(#REF!,7,8)</f>
        <v>#REF!</v>
      </c>
      <c r="E63" s="6" t="e">
        <f>RIGHT(#REF!,4)</f>
        <v>#REF!</v>
      </c>
      <c r="F63" s="7" t="s">
        <v>358</v>
      </c>
      <c r="G63" s="7" t="s">
        <v>289</v>
      </c>
      <c r="H63" s="7" t="s">
        <v>359</v>
      </c>
      <c r="I63" s="7"/>
      <c r="J63" s="7" t="s">
        <v>372</v>
      </c>
      <c r="K63" s="7" t="s">
        <v>373</v>
      </c>
      <c r="L63" s="7" t="s">
        <v>320</v>
      </c>
      <c r="M63" s="7" t="s">
        <v>360</v>
      </c>
      <c r="N63" s="20" t="s">
        <v>327</v>
      </c>
      <c r="O63" s="23" t="s">
        <v>552</v>
      </c>
      <c r="P63" s="7" t="s">
        <v>105</v>
      </c>
      <c r="Q63" s="6">
        <v>17622707</v>
      </c>
      <c r="R63" s="13" t="s">
        <v>96</v>
      </c>
      <c r="S63" s="6">
        <v>91</v>
      </c>
      <c r="T63" s="6">
        <v>7</v>
      </c>
      <c r="U63" s="7"/>
      <c r="V63" s="7" t="s">
        <v>108</v>
      </c>
      <c r="W63" s="7" t="s">
        <v>106</v>
      </c>
      <c r="X63" s="7"/>
      <c r="Y63" s="4" t="s">
        <v>502</v>
      </c>
      <c r="Z63" s="4" t="s">
        <v>501</v>
      </c>
      <c r="AA63" s="5" t="s">
        <v>368</v>
      </c>
      <c r="AB63" s="4" t="str">
        <f t="shared" si="3"/>
        <v>第第九十一考场考场</v>
      </c>
      <c r="AC63" s="18" t="s">
        <v>516</v>
      </c>
      <c r="AD63" s="7"/>
      <c r="AI63" s="11"/>
      <c r="AK63" s="10" t="e">
        <f>IF(MOD(MID(#REF!,(LEN(#REF!)=18)*2+15,1),2),"男","女")</f>
        <v>#REF!</v>
      </c>
      <c r="AL63" s="10" t="e">
        <f ca="1">IF(LEN(#REF!)=18,MID("10X98765432",MOD(SUMPRODUCT(MID(#REF!,ROW(INDIRECT("1:17")),1)*2^(18-ROW(INDIRECT("1:17")))),11)+1,1)=RIGHT(#REF!,1),IF(LEN(#REF!)=0,"",FALSE))</f>
        <v>#REF!</v>
      </c>
      <c r="AM63" s="12"/>
    </row>
    <row r="64" spans="1:39" ht="17.100000000000001" customHeight="1">
      <c r="A64" s="6">
        <v>62</v>
      </c>
      <c r="B64" s="7" t="s">
        <v>488</v>
      </c>
      <c r="C64" s="7" t="s">
        <v>365</v>
      </c>
      <c r="D64" s="6" t="e">
        <f>MID(#REF!,7,8)</f>
        <v>#REF!</v>
      </c>
      <c r="E64" s="6" t="e">
        <f>RIGHT(#REF!,4)</f>
        <v>#REF!</v>
      </c>
      <c r="F64" s="7" t="s">
        <v>363</v>
      </c>
      <c r="G64" s="7" t="s">
        <v>392</v>
      </c>
      <c r="H64" s="7" t="s">
        <v>359</v>
      </c>
      <c r="I64" s="7"/>
      <c r="J64" s="7" t="s">
        <v>372</v>
      </c>
      <c r="K64" s="7" t="s">
        <v>423</v>
      </c>
      <c r="L64" s="7" t="s">
        <v>329</v>
      </c>
      <c r="M64" s="7" t="s">
        <v>360</v>
      </c>
      <c r="N64" s="20" t="s">
        <v>327</v>
      </c>
      <c r="O64" s="23" t="s">
        <v>553</v>
      </c>
      <c r="P64" s="7" t="s">
        <v>480</v>
      </c>
      <c r="Q64" s="6">
        <v>17623451</v>
      </c>
      <c r="R64" s="13" t="s">
        <v>494</v>
      </c>
      <c r="S64" s="6">
        <v>116</v>
      </c>
      <c r="T64" s="6">
        <v>1</v>
      </c>
      <c r="U64" s="7"/>
      <c r="V64" s="7" t="s">
        <v>489</v>
      </c>
      <c r="W64" s="7" t="s">
        <v>285</v>
      </c>
      <c r="X64" s="7"/>
      <c r="Y64" s="4" t="s">
        <v>65</v>
      </c>
      <c r="Z64" s="4" t="s">
        <v>443</v>
      </c>
      <c r="AA64" s="5" t="s">
        <v>368</v>
      </c>
      <c r="AB64" s="4" t="str">
        <f t="shared" si="3"/>
        <v>第第一百一十六考场考场</v>
      </c>
      <c r="AC64" s="18" t="s">
        <v>516</v>
      </c>
      <c r="AD64" s="7"/>
      <c r="AI64" s="11"/>
      <c r="AK64" s="10" t="e">
        <f>IF(MOD(MID(#REF!,(LEN(#REF!)=18)*2+15,1),2),"男","女")</f>
        <v>#REF!</v>
      </c>
      <c r="AL64" s="10" t="e">
        <f ca="1">IF(LEN(#REF!)=18,MID("10X98765432",MOD(SUMPRODUCT(MID(#REF!,ROW(INDIRECT("1:17")),1)*2^(18-ROW(INDIRECT("1:17")))),11)+1,1)=RIGHT(#REF!,1),IF(LEN(#REF!)=0,"",FALSE))</f>
        <v>#REF!</v>
      </c>
      <c r="AM64" s="12"/>
    </row>
    <row r="65" spans="1:39" ht="17.100000000000001" customHeight="1">
      <c r="A65" s="6">
        <v>63</v>
      </c>
      <c r="B65" s="7" t="s">
        <v>486</v>
      </c>
      <c r="C65" s="7" t="s">
        <v>365</v>
      </c>
      <c r="D65" s="6" t="e">
        <f>MID(#REF!,7,8)</f>
        <v>#REF!</v>
      </c>
      <c r="E65" s="6" t="e">
        <f>RIGHT(#REF!,4)</f>
        <v>#REF!</v>
      </c>
      <c r="F65" s="7" t="s">
        <v>363</v>
      </c>
      <c r="G65" s="7" t="s">
        <v>404</v>
      </c>
      <c r="H65" s="7" t="s">
        <v>359</v>
      </c>
      <c r="I65" s="7"/>
      <c r="J65" s="7" t="s">
        <v>372</v>
      </c>
      <c r="K65" s="7" t="s">
        <v>339</v>
      </c>
      <c r="L65" s="7" t="s">
        <v>491</v>
      </c>
      <c r="M65" s="7" t="s">
        <v>360</v>
      </c>
      <c r="N65" s="20" t="s">
        <v>327</v>
      </c>
      <c r="O65" s="23" t="s">
        <v>553</v>
      </c>
      <c r="P65" s="7" t="s">
        <v>480</v>
      </c>
      <c r="Q65" s="6">
        <v>17624268</v>
      </c>
      <c r="R65" s="13" t="s">
        <v>495</v>
      </c>
      <c r="S65" s="6">
        <v>143</v>
      </c>
      <c r="T65" s="6">
        <v>8</v>
      </c>
      <c r="U65" s="7"/>
      <c r="V65" s="7" t="s">
        <v>487</v>
      </c>
      <c r="W65" s="7" t="s">
        <v>300</v>
      </c>
      <c r="X65" s="7"/>
      <c r="Y65" s="4" t="s">
        <v>502</v>
      </c>
      <c r="Z65" s="4" t="s">
        <v>501</v>
      </c>
      <c r="AA65" s="5" t="s">
        <v>368</v>
      </c>
      <c r="AB65" s="4" t="str">
        <f t="shared" si="3"/>
        <v>第第一百四十三考场考场</v>
      </c>
      <c r="AC65" s="18" t="s">
        <v>516</v>
      </c>
      <c r="AD65" s="7"/>
      <c r="AI65" s="11"/>
      <c r="AK65" s="10" t="e">
        <f>IF(MOD(MID(#REF!,(LEN(#REF!)=18)*2+15,1),2),"男","女")</f>
        <v>#REF!</v>
      </c>
      <c r="AL65" s="10" t="e">
        <f ca="1">IF(LEN(#REF!)=18,MID("10X98765432",MOD(SUMPRODUCT(MID(#REF!,ROW(INDIRECT("1:17")),1)*2^(18-ROW(INDIRECT("1:17")))),11)+1,1)=RIGHT(#REF!,1),IF(LEN(#REF!)=0,"",FALSE))</f>
        <v>#REF!</v>
      </c>
      <c r="AM65" s="12"/>
    </row>
    <row r="66" spans="1:39" ht="17.100000000000001" customHeight="1">
      <c r="A66" s="6">
        <v>64</v>
      </c>
      <c r="B66" s="7" t="s">
        <v>77</v>
      </c>
      <c r="C66" s="7" t="s">
        <v>365</v>
      </c>
      <c r="D66" s="6" t="e">
        <f>MID(#REF!,7,8)</f>
        <v>#REF!</v>
      </c>
      <c r="E66" s="6" t="e">
        <f>RIGHT(#REF!,4)</f>
        <v>#REF!</v>
      </c>
      <c r="F66" s="7" t="s">
        <v>362</v>
      </c>
      <c r="G66" s="7" t="s">
        <v>76</v>
      </c>
      <c r="H66" s="7" t="s">
        <v>359</v>
      </c>
      <c r="I66" s="7"/>
      <c r="J66" s="7" t="s">
        <v>370</v>
      </c>
      <c r="K66" s="7" t="s">
        <v>426</v>
      </c>
      <c r="L66" s="7" t="s">
        <v>334</v>
      </c>
      <c r="M66" s="7" t="s">
        <v>371</v>
      </c>
      <c r="N66" s="20" t="s">
        <v>327</v>
      </c>
      <c r="O66" s="23" t="s">
        <v>554</v>
      </c>
      <c r="P66" s="7" t="s">
        <v>72</v>
      </c>
      <c r="Q66" s="6">
        <v>17624459</v>
      </c>
      <c r="R66" s="13" t="s">
        <v>75</v>
      </c>
      <c r="S66" s="6">
        <v>149</v>
      </c>
      <c r="T66" s="6">
        <v>19</v>
      </c>
      <c r="U66" s="7"/>
      <c r="V66" s="7" t="s">
        <v>78</v>
      </c>
      <c r="W66" s="7" t="s">
        <v>251</v>
      </c>
      <c r="X66" s="7"/>
      <c r="Y66" s="4" t="s">
        <v>502</v>
      </c>
      <c r="Z66" s="4" t="s">
        <v>501</v>
      </c>
      <c r="AA66" s="5" t="s">
        <v>368</v>
      </c>
      <c r="AB66" s="4" t="str">
        <f t="shared" si="3"/>
        <v>第第一百四十九考场考场</v>
      </c>
      <c r="AC66" s="18" t="s">
        <v>516</v>
      </c>
      <c r="AD66" s="7"/>
      <c r="AI66" s="11"/>
      <c r="AK66" s="10" t="e">
        <f>IF(MOD(MID(#REF!,(LEN(#REF!)=18)*2+15,1),2),"男","女")</f>
        <v>#REF!</v>
      </c>
      <c r="AL66" s="10" t="e">
        <f ca="1">IF(LEN(#REF!)=18,MID("10X98765432",MOD(SUMPRODUCT(MID(#REF!,ROW(INDIRECT("1:17")),1)*2^(18-ROW(INDIRECT("1:17")))),11)+1,1)=RIGHT(#REF!,1),IF(LEN(#REF!)=0,"",FALSE))</f>
        <v>#REF!</v>
      </c>
      <c r="AM66" s="12"/>
    </row>
    <row r="67" spans="1:39" ht="17.100000000000001" customHeight="1">
      <c r="A67" s="6">
        <v>65</v>
      </c>
      <c r="B67" s="7" t="s">
        <v>81</v>
      </c>
      <c r="C67" s="7" t="s">
        <v>365</v>
      </c>
      <c r="D67" s="6" t="e">
        <f>MID(#REF!,7,8)</f>
        <v>#REF!</v>
      </c>
      <c r="E67" s="6" t="e">
        <f>RIGHT(#REF!,4)</f>
        <v>#REF!</v>
      </c>
      <c r="F67" s="7" t="s">
        <v>361</v>
      </c>
      <c r="G67" s="7" t="s">
        <v>392</v>
      </c>
      <c r="H67" s="7" t="s">
        <v>380</v>
      </c>
      <c r="I67" s="7"/>
      <c r="J67" s="7" t="s">
        <v>370</v>
      </c>
      <c r="K67" s="7" t="s">
        <v>425</v>
      </c>
      <c r="L67" s="7" t="s">
        <v>325</v>
      </c>
      <c r="M67" s="7" t="s">
        <v>371</v>
      </c>
      <c r="N67" s="20" t="s">
        <v>327</v>
      </c>
      <c r="O67" s="23" t="s">
        <v>554</v>
      </c>
      <c r="P67" s="7" t="s">
        <v>72</v>
      </c>
      <c r="Q67" s="6">
        <v>17624476</v>
      </c>
      <c r="R67" s="13" t="s">
        <v>74</v>
      </c>
      <c r="S67" s="6">
        <v>150</v>
      </c>
      <c r="T67" s="6">
        <v>6</v>
      </c>
      <c r="U67" s="7"/>
      <c r="V67" s="7" t="s">
        <v>82</v>
      </c>
      <c r="W67" s="7" t="s">
        <v>420</v>
      </c>
      <c r="X67" s="7"/>
      <c r="Y67" s="4" t="s">
        <v>502</v>
      </c>
      <c r="Z67" s="4" t="s">
        <v>501</v>
      </c>
      <c r="AA67" s="5" t="s">
        <v>368</v>
      </c>
      <c r="AB67" s="4" t="str">
        <f t="shared" si="3"/>
        <v>第第一百五十考场考场</v>
      </c>
      <c r="AC67" s="18" t="s">
        <v>516</v>
      </c>
      <c r="AD67" s="7"/>
      <c r="AI67" s="11"/>
      <c r="AK67" s="10" t="e">
        <f>IF(MOD(MID(#REF!,(LEN(#REF!)=18)*2+15,1),2),"男","女")</f>
        <v>#REF!</v>
      </c>
      <c r="AL67" s="10" t="e">
        <f ca="1">IF(LEN(#REF!)=18,MID("10X98765432",MOD(SUMPRODUCT(MID(#REF!,ROW(INDIRECT("1:17")),1)*2^(18-ROW(INDIRECT("1:17")))),11)+1,1)=RIGHT(#REF!,1),IF(LEN(#REF!)=0,"",FALSE))</f>
        <v>#REF!</v>
      </c>
      <c r="AM67" s="12"/>
    </row>
    <row r="68" spans="1:39" ht="17.100000000000001" customHeight="1">
      <c r="A68" s="6">
        <v>66</v>
      </c>
      <c r="B68" s="7" t="s">
        <v>58</v>
      </c>
      <c r="C68" s="7" t="s">
        <v>365</v>
      </c>
      <c r="D68" s="6" t="e">
        <f>MID(#REF!,7,8)</f>
        <v>#REF!</v>
      </c>
      <c r="E68" s="6" t="e">
        <f>RIGHT(#REF!,4)</f>
        <v>#REF!</v>
      </c>
      <c r="F68" s="7" t="s">
        <v>363</v>
      </c>
      <c r="G68" s="7" t="s">
        <v>367</v>
      </c>
      <c r="H68" s="7" t="s">
        <v>359</v>
      </c>
      <c r="I68" s="7"/>
      <c r="J68" s="7" t="s">
        <v>372</v>
      </c>
      <c r="K68" s="7" t="s">
        <v>421</v>
      </c>
      <c r="L68" s="7" t="s">
        <v>328</v>
      </c>
      <c r="M68" s="7" t="s">
        <v>360</v>
      </c>
      <c r="N68" s="20" t="s">
        <v>446</v>
      </c>
      <c r="O68" s="20" t="s">
        <v>538</v>
      </c>
      <c r="P68" s="7" t="s">
        <v>66</v>
      </c>
      <c r="Q68" s="6">
        <v>17625316</v>
      </c>
      <c r="R68" s="13" t="s">
        <v>55</v>
      </c>
      <c r="S68" s="6">
        <v>178</v>
      </c>
      <c r="T68" s="6">
        <v>6</v>
      </c>
      <c r="U68" s="7"/>
      <c r="V68" s="7" t="s">
        <v>59</v>
      </c>
      <c r="W68" s="7" t="s">
        <v>67</v>
      </c>
      <c r="X68" s="7"/>
      <c r="Y68" s="4" t="s">
        <v>52</v>
      </c>
      <c r="Z68" s="4" t="s">
        <v>501</v>
      </c>
      <c r="AA68" s="5" t="s">
        <v>368</v>
      </c>
      <c r="AB68" s="4" t="str">
        <f t="shared" si="3"/>
        <v>第第一百七十八考场考场</v>
      </c>
      <c r="AC68" s="18" t="s">
        <v>513</v>
      </c>
      <c r="AD68" s="7"/>
      <c r="AI68" s="11"/>
      <c r="AK68" s="10" t="e">
        <f>IF(MOD(MID(#REF!,(LEN(#REF!)=18)*2+15,1),2),"男","女")</f>
        <v>#REF!</v>
      </c>
      <c r="AL68" s="10" t="e">
        <f ca="1">IF(LEN(#REF!)=18,MID("10X98765432",MOD(SUMPRODUCT(MID(#REF!,ROW(INDIRECT("1:17")),1)*2^(18-ROW(INDIRECT("1:17")))),11)+1,1)=RIGHT(#REF!,1),IF(LEN(#REF!)=0,"",FALSE))</f>
        <v>#REF!</v>
      </c>
      <c r="AM68" s="12"/>
    </row>
    <row r="69" spans="1:39" ht="17.100000000000001" customHeight="1">
      <c r="A69" s="6">
        <v>67</v>
      </c>
      <c r="B69" s="7" t="s">
        <v>56</v>
      </c>
      <c r="C69" s="7" t="s">
        <v>365</v>
      </c>
      <c r="D69" s="6" t="e">
        <f>MID(#REF!,7,8)</f>
        <v>#REF!</v>
      </c>
      <c r="E69" s="6" t="e">
        <f>RIGHT(#REF!,4)</f>
        <v>#REF!</v>
      </c>
      <c r="F69" s="7" t="s">
        <v>358</v>
      </c>
      <c r="G69" s="7" t="s">
        <v>367</v>
      </c>
      <c r="H69" s="7" t="s">
        <v>359</v>
      </c>
      <c r="I69" s="7"/>
      <c r="J69" s="7" t="s">
        <v>397</v>
      </c>
      <c r="K69" s="7" t="s">
        <v>270</v>
      </c>
      <c r="L69" s="7" t="s">
        <v>335</v>
      </c>
      <c r="M69" s="7" t="s">
        <v>360</v>
      </c>
      <c r="N69" s="20" t="s">
        <v>446</v>
      </c>
      <c r="O69" s="20" t="s">
        <v>539</v>
      </c>
      <c r="P69" s="7" t="s">
        <v>66</v>
      </c>
      <c r="Q69" s="6">
        <v>17625325</v>
      </c>
      <c r="R69" s="13" t="s">
        <v>55</v>
      </c>
      <c r="S69" s="6">
        <v>178</v>
      </c>
      <c r="T69" s="6">
        <v>15</v>
      </c>
      <c r="U69" s="7"/>
      <c r="V69" s="7" t="s">
        <v>57</v>
      </c>
      <c r="W69" s="7" t="s">
        <v>67</v>
      </c>
      <c r="X69" s="7"/>
      <c r="Y69" s="4" t="s">
        <v>52</v>
      </c>
      <c r="Z69" s="4" t="s">
        <v>501</v>
      </c>
      <c r="AA69" s="5" t="s">
        <v>368</v>
      </c>
      <c r="AB69" s="4" t="str">
        <f t="shared" si="3"/>
        <v>第第一百七十八考场考场</v>
      </c>
      <c r="AC69" s="18" t="s">
        <v>516</v>
      </c>
      <c r="AD69" s="7"/>
      <c r="AI69" s="11"/>
      <c r="AK69" s="10" t="e">
        <f>IF(MOD(MID(#REF!,(LEN(#REF!)=18)*2+15,1),2),"男","女")</f>
        <v>#REF!</v>
      </c>
      <c r="AL69" s="10" t="e">
        <f ca="1">IF(LEN(#REF!)=18,MID("10X98765432",MOD(SUMPRODUCT(MID(#REF!,ROW(INDIRECT("1:17")),1)*2^(18-ROW(INDIRECT("1:17")))),11)+1,1)=RIGHT(#REF!,1),IF(LEN(#REF!)=0,"",FALSE))</f>
        <v>#REF!</v>
      </c>
      <c r="AM69" s="12"/>
    </row>
    <row r="70" spans="1:39" ht="17.100000000000001" customHeight="1">
      <c r="A70" s="6">
        <v>68</v>
      </c>
      <c r="B70" s="7" t="s">
        <v>482</v>
      </c>
      <c r="C70" s="7" t="s">
        <v>365</v>
      </c>
      <c r="D70" s="6" t="e">
        <f>MID(#REF!,7,8)</f>
        <v>#REF!</v>
      </c>
      <c r="E70" s="6" t="e">
        <f>RIGHT(#REF!,4)</f>
        <v>#REF!</v>
      </c>
      <c r="F70" s="7" t="s">
        <v>363</v>
      </c>
      <c r="G70" s="7" t="s">
        <v>367</v>
      </c>
      <c r="H70" s="7" t="s">
        <v>359</v>
      </c>
      <c r="I70" s="7"/>
      <c r="J70" s="7" t="s">
        <v>370</v>
      </c>
      <c r="K70" s="7" t="s">
        <v>424</v>
      </c>
      <c r="L70" s="7" t="s">
        <v>334</v>
      </c>
      <c r="M70" s="7" t="s">
        <v>371</v>
      </c>
      <c r="N70" s="20" t="s">
        <v>446</v>
      </c>
      <c r="O70" s="20" t="s">
        <v>538</v>
      </c>
      <c r="P70" s="7" t="s">
        <v>66</v>
      </c>
      <c r="Q70" s="6">
        <v>17625503</v>
      </c>
      <c r="R70" s="13" t="s">
        <v>61</v>
      </c>
      <c r="S70" s="6">
        <v>184</v>
      </c>
      <c r="T70" s="6">
        <v>13</v>
      </c>
      <c r="U70" s="7"/>
      <c r="V70" s="7" t="s">
        <v>63</v>
      </c>
      <c r="W70" s="7" t="s">
        <v>64</v>
      </c>
      <c r="X70" s="7"/>
      <c r="Y70" s="4" t="s">
        <v>52</v>
      </c>
      <c r="Z70" s="4" t="s">
        <v>501</v>
      </c>
      <c r="AA70" s="5" t="s">
        <v>368</v>
      </c>
      <c r="AB70" s="4" t="str">
        <f t="shared" si="3"/>
        <v>第第一百八十四考场考场</v>
      </c>
      <c r="AC70" s="18" t="s">
        <v>517</v>
      </c>
      <c r="AD70" s="7"/>
      <c r="AI70" s="11"/>
      <c r="AK70" s="10" t="e">
        <f>IF(MOD(MID(#REF!,(LEN(#REF!)=18)*2+15,1),2),"男","女")</f>
        <v>#REF!</v>
      </c>
      <c r="AL70" s="10" t="e">
        <f ca="1">IF(LEN(#REF!)=18,MID("10X98765432",MOD(SUMPRODUCT(MID(#REF!,ROW(INDIRECT("1:17")),1)*2^(18-ROW(INDIRECT("1:17")))),11)+1,1)=RIGHT(#REF!,1),IF(LEN(#REF!)=0,"",FALSE))</f>
        <v>#REF!</v>
      </c>
      <c r="AM70" s="12"/>
    </row>
    <row r="71" spans="1:39" ht="17.100000000000001" customHeight="1">
      <c r="A71" s="6">
        <v>69</v>
      </c>
      <c r="B71" s="7" t="s">
        <v>86</v>
      </c>
      <c r="C71" s="7" t="s">
        <v>365</v>
      </c>
      <c r="D71" s="6" t="e">
        <f>MID(#REF!,7,8)</f>
        <v>#REF!</v>
      </c>
      <c r="E71" s="6" t="e">
        <f>RIGHT(#REF!,4)</f>
        <v>#REF!</v>
      </c>
      <c r="F71" s="7" t="s">
        <v>358</v>
      </c>
      <c r="G71" s="7" t="s">
        <v>367</v>
      </c>
      <c r="H71" s="7" t="s">
        <v>359</v>
      </c>
      <c r="I71" s="7"/>
      <c r="J71" s="7" t="s">
        <v>397</v>
      </c>
      <c r="K71" s="7" t="s">
        <v>384</v>
      </c>
      <c r="L71" s="7" t="s">
        <v>288</v>
      </c>
      <c r="M71" s="7" t="s">
        <v>360</v>
      </c>
      <c r="N71" s="20" t="s">
        <v>446</v>
      </c>
      <c r="O71" s="20" t="s">
        <v>542</v>
      </c>
      <c r="P71" s="7" t="s">
        <v>49</v>
      </c>
      <c r="Q71" s="6">
        <v>17626068</v>
      </c>
      <c r="R71" s="13" t="s">
        <v>50</v>
      </c>
      <c r="S71" s="6">
        <v>203</v>
      </c>
      <c r="T71" s="6">
        <v>8</v>
      </c>
      <c r="U71" s="7"/>
      <c r="V71" s="7" t="s">
        <v>32</v>
      </c>
      <c r="W71" s="7" t="s">
        <v>51</v>
      </c>
      <c r="X71" s="7"/>
      <c r="Y71" s="4" t="s">
        <v>52</v>
      </c>
      <c r="Z71" s="4" t="s">
        <v>501</v>
      </c>
      <c r="AA71" s="5" t="s">
        <v>368</v>
      </c>
      <c r="AB71" s="4" t="str">
        <f t="shared" si="3"/>
        <v>第第二百○三考场考场</v>
      </c>
      <c r="AC71" s="18" t="s">
        <v>513</v>
      </c>
      <c r="AD71" s="7"/>
      <c r="AI71" s="11"/>
      <c r="AK71" s="10" t="e">
        <f>IF(MOD(MID(#REF!,(LEN(#REF!)=18)*2+15,1),2),"男","女")</f>
        <v>#REF!</v>
      </c>
      <c r="AL71" s="10" t="e">
        <f ca="1">IF(LEN(#REF!)=18,MID("10X98765432",MOD(SUMPRODUCT(MID(#REF!,ROW(INDIRECT("1:17")),1)*2^(18-ROW(INDIRECT("1:17")))),11)+1,1)=RIGHT(#REF!,1),IF(LEN(#REF!)=0,"",FALSE))</f>
        <v>#REF!</v>
      </c>
      <c r="AM71" s="12"/>
    </row>
    <row r="72" spans="1:39" ht="17.100000000000001" customHeight="1">
      <c r="A72" s="6">
        <v>70</v>
      </c>
      <c r="B72" s="7" t="s">
        <v>53</v>
      </c>
      <c r="C72" s="7" t="s">
        <v>356</v>
      </c>
      <c r="D72" s="6" t="e">
        <f>MID(#REF!,7,8)</f>
        <v>#REF!</v>
      </c>
      <c r="E72" s="6" t="e">
        <f>RIGHT(#REF!,4)</f>
        <v>#REF!</v>
      </c>
      <c r="F72" s="7" t="s">
        <v>363</v>
      </c>
      <c r="G72" s="7" t="s">
        <v>367</v>
      </c>
      <c r="H72" s="7" t="s">
        <v>359</v>
      </c>
      <c r="I72" s="7"/>
      <c r="J72" s="7" t="s">
        <v>372</v>
      </c>
      <c r="K72" s="7" t="s">
        <v>54</v>
      </c>
      <c r="L72" s="7" t="s">
        <v>330</v>
      </c>
      <c r="M72" s="7" t="s">
        <v>360</v>
      </c>
      <c r="N72" s="20" t="s">
        <v>446</v>
      </c>
      <c r="O72" s="20" t="s">
        <v>543</v>
      </c>
      <c r="P72" s="7" t="s">
        <v>49</v>
      </c>
      <c r="Q72" s="6">
        <v>17626349</v>
      </c>
      <c r="R72" s="13" t="s">
        <v>35</v>
      </c>
      <c r="S72" s="6">
        <v>212</v>
      </c>
      <c r="T72" s="6">
        <v>19</v>
      </c>
      <c r="U72" s="7"/>
      <c r="V72" s="7" t="s">
        <v>39</v>
      </c>
      <c r="W72" s="7" t="s">
        <v>38</v>
      </c>
      <c r="X72" s="7"/>
      <c r="Y72" s="4" t="s">
        <v>60</v>
      </c>
      <c r="Z72" s="4" t="s">
        <v>443</v>
      </c>
      <c r="AA72" s="5" t="s">
        <v>368</v>
      </c>
      <c r="AB72" s="4" t="str">
        <f t="shared" si="3"/>
        <v>第第二百一十二考场考场</v>
      </c>
      <c r="AC72" s="18" t="s">
        <v>517</v>
      </c>
      <c r="AD72" s="7"/>
      <c r="AI72" s="11"/>
      <c r="AK72" s="10" t="e">
        <f>IF(MOD(MID(#REF!,(LEN(#REF!)=18)*2+15,1),2),"男","女")</f>
        <v>#REF!</v>
      </c>
      <c r="AL72" s="10" t="e">
        <f ca="1">IF(LEN(#REF!)=18,MID("10X98765432",MOD(SUMPRODUCT(MID(#REF!,ROW(INDIRECT("1:17")),1)*2^(18-ROW(INDIRECT("1:17")))),11)+1,1)=RIGHT(#REF!,1),IF(LEN(#REF!)=0,"",FALSE))</f>
        <v>#REF!</v>
      </c>
      <c r="AM72" s="12"/>
    </row>
    <row r="73" spans="1:39" ht="17.100000000000001" customHeight="1">
      <c r="A73" s="6">
        <v>71</v>
      </c>
      <c r="B73" s="7" t="s">
        <v>42</v>
      </c>
      <c r="C73" s="7" t="s">
        <v>365</v>
      </c>
      <c r="D73" s="6" t="e">
        <f>MID(#REF!,7,8)</f>
        <v>#REF!</v>
      </c>
      <c r="E73" s="6" t="e">
        <f>RIGHT(#REF!,4)</f>
        <v>#REF!</v>
      </c>
      <c r="F73" s="7" t="s">
        <v>362</v>
      </c>
      <c r="G73" s="7" t="s">
        <v>367</v>
      </c>
      <c r="H73" s="7" t="s">
        <v>359</v>
      </c>
      <c r="I73" s="7"/>
      <c r="J73" s="7" t="s">
        <v>370</v>
      </c>
      <c r="K73" s="7" t="s">
        <v>373</v>
      </c>
      <c r="L73" s="7" t="s">
        <v>291</v>
      </c>
      <c r="M73" s="7" t="s">
        <v>371</v>
      </c>
      <c r="N73" s="20" t="s">
        <v>446</v>
      </c>
      <c r="O73" s="20" t="s">
        <v>540</v>
      </c>
      <c r="P73" s="7" t="s">
        <v>49</v>
      </c>
      <c r="Q73" s="6">
        <v>17626507</v>
      </c>
      <c r="R73" s="13" t="s">
        <v>41</v>
      </c>
      <c r="S73" s="6">
        <v>217</v>
      </c>
      <c r="T73" s="6">
        <v>27</v>
      </c>
      <c r="U73" s="7"/>
      <c r="V73" s="7" t="s">
        <v>43</v>
      </c>
      <c r="W73" s="7" t="s">
        <v>38</v>
      </c>
      <c r="X73" s="7" t="s">
        <v>440</v>
      </c>
      <c r="Y73" s="4" t="s">
        <v>40</v>
      </c>
      <c r="Z73" s="4" t="s">
        <v>443</v>
      </c>
      <c r="AA73" s="5" t="s">
        <v>368</v>
      </c>
      <c r="AB73" s="4" t="str">
        <f t="shared" si="3"/>
        <v>第第二百一十七考场考场</v>
      </c>
      <c r="AC73" s="18" t="s">
        <v>516</v>
      </c>
      <c r="AD73" s="7"/>
      <c r="AI73" s="11"/>
      <c r="AK73" s="10" t="e">
        <f>IF(MOD(MID(#REF!,(LEN(#REF!)=18)*2+15,1),2),"男","女")</f>
        <v>#REF!</v>
      </c>
      <c r="AL73" s="10" t="e">
        <f ca="1">IF(LEN(#REF!)=18,MID("10X98765432",MOD(SUMPRODUCT(MID(#REF!,ROW(INDIRECT("1:17")),1)*2^(18-ROW(INDIRECT("1:17")))),11)+1,1)=RIGHT(#REF!,1),IF(LEN(#REF!)=0,"",FALSE))</f>
        <v>#REF!</v>
      </c>
      <c r="AM73" s="12"/>
    </row>
    <row r="74" spans="1:39" ht="16.5" customHeight="1">
      <c r="A74" s="6">
        <v>72</v>
      </c>
      <c r="B74" s="7" t="s">
        <v>26</v>
      </c>
      <c r="C74" s="7" t="s">
        <v>356</v>
      </c>
      <c r="D74" s="6" t="e">
        <f>MID(#REF!,7,8)</f>
        <v>#REF!</v>
      </c>
      <c r="E74" s="6" t="e">
        <f>RIGHT(#REF!,4)</f>
        <v>#REF!</v>
      </c>
      <c r="F74" s="7" t="s">
        <v>363</v>
      </c>
      <c r="G74" s="7" t="s">
        <v>27</v>
      </c>
      <c r="H74" s="7" t="s">
        <v>359</v>
      </c>
      <c r="I74" s="7"/>
      <c r="J74" s="7" t="s">
        <v>364</v>
      </c>
      <c r="K74" s="7" t="s">
        <v>421</v>
      </c>
      <c r="L74" s="7" t="s">
        <v>294</v>
      </c>
      <c r="M74" s="7" t="s">
        <v>360</v>
      </c>
      <c r="N74" s="20" t="s">
        <v>446</v>
      </c>
      <c r="O74" s="20" t="s">
        <v>541</v>
      </c>
      <c r="P74" s="7" t="s">
        <v>49</v>
      </c>
      <c r="Q74" s="6">
        <v>17626575</v>
      </c>
      <c r="R74" s="13" t="s">
        <v>44</v>
      </c>
      <c r="S74" s="6">
        <v>220</v>
      </c>
      <c r="T74" s="6">
        <v>5</v>
      </c>
      <c r="U74" s="7"/>
      <c r="V74" s="7" t="s">
        <v>28</v>
      </c>
      <c r="W74" s="7" t="s">
        <v>178</v>
      </c>
      <c r="X74" s="7"/>
      <c r="Y74" s="4" t="s">
        <v>40</v>
      </c>
      <c r="Z74" s="4" t="s">
        <v>443</v>
      </c>
      <c r="AA74" s="5" t="s">
        <v>368</v>
      </c>
      <c r="AB74" s="4" t="str">
        <f t="shared" si="3"/>
        <v>第第二百二十考场考场</v>
      </c>
      <c r="AC74" s="18" t="s">
        <v>516</v>
      </c>
      <c r="AD74" s="7"/>
      <c r="AI74" s="11"/>
      <c r="AK74" s="10" t="e">
        <f>IF(MOD(MID(#REF!,(LEN(#REF!)=18)*2+15,1),2),"男","女")</f>
        <v>#REF!</v>
      </c>
      <c r="AL74" s="10" t="e">
        <f ca="1">IF(LEN(#REF!)=18,MID("10X98765432",MOD(SUMPRODUCT(MID(#REF!,ROW(INDIRECT("1:17")),1)*2^(18-ROW(INDIRECT("1:17")))),11)+1,1)=RIGHT(#REF!,1),IF(LEN(#REF!)=0,"",FALSE))</f>
        <v>#REF!</v>
      </c>
      <c r="AM74" s="12"/>
    </row>
    <row r="75" spans="1:39" ht="17.100000000000001" customHeight="1">
      <c r="A75" s="6">
        <v>73</v>
      </c>
      <c r="B75" s="7" t="s">
        <v>109</v>
      </c>
      <c r="C75" s="7" t="s">
        <v>365</v>
      </c>
      <c r="D75" s="6" t="e">
        <f>MID(#REF!,7,8)</f>
        <v>#REF!</v>
      </c>
      <c r="E75" s="6" t="e">
        <f>RIGHT(#REF!,4)</f>
        <v>#REF!</v>
      </c>
      <c r="F75" s="7" t="s">
        <v>358</v>
      </c>
      <c r="G75" s="7" t="s">
        <v>336</v>
      </c>
      <c r="H75" s="7" t="s">
        <v>359</v>
      </c>
      <c r="I75" s="7"/>
      <c r="J75" s="7" t="s">
        <v>403</v>
      </c>
      <c r="K75" s="7" t="s">
        <v>73</v>
      </c>
      <c r="L75" s="7" t="s">
        <v>292</v>
      </c>
      <c r="M75" s="7" t="s">
        <v>360</v>
      </c>
      <c r="N75" s="20" t="s">
        <v>446</v>
      </c>
      <c r="O75" s="20" t="s">
        <v>541</v>
      </c>
      <c r="P75" s="7" t="s">
        <v>49</v>
      </c>
      <c r="Q75" s="6">
        <v>17626581</v>
      </c>
      <c r="R75" s="13" t="s">
        <v>44</v>
      </c>
      <c r="S75" s="6">
        <v>220</v>
      </c>
      <c r="T75" s="6">
        <v>11</v>
      </c>
      <c r="U75" s="7"/>
      <c r="V75" s="7" t="s">
        <v>45</v>
      </c>
      <c r="W75" s="7" t="s">
        <v>178</v>
      </c>
      <c r="X75" s="7"/>
      <c r="Y75" s="4" t="s">
        <v>40</v>
      </c>
      <c r="Z75" s="4" t="s">
        <v>443</v>
      </c>
      <c r="AA75" s="5" t="s">
        <v>368</v>
      </c>
      <c r="AB75" s="4" t="str">
        <f t="shared" si="3"/>
        <v>第第二百二十考场考场</v>
      </c>
      <c r="AC75" s="18" t="s">
        <v>516</v>
      </c>
      <c r="AD75" s="7"/>
      <c r="AI75" s="11"/>
      <c r="AK75" s="10" t="e">
        <f>IF(MOD(MID(#REF!,(LEN(#REF!)=18)*2+15,1),2),"男","女")</f>
        <v>#REF!</v>
      </c>
      <c r="AL75" s="10" t="e">
        <f ca="1">IF(LEN(#REF!)=18,MID("10X98765432",MOD(SUMPRODUCT(MID(#REF!,ROW(INDIRECT("1:17")),1)*2^(18-ROW(INDIRECT("1:17")))),11)+1,1)=RIGHT(#REF!,1),IF(LEN(#REF!)=0,"",FALSE))</f>
        <v>#REF!</v>
      </c>
      <c r="AM75" s="12"/>
    </row>
    <row r="76" spans="1:39" ht="17.100000000000001" customHeight="1">
      <c r="A76" s="6">
        <v>74</v>
      </c>
      <c r="B76" s="7" t="s">
        <v>118</v>
      </c>
      <c r="C76" s="7" t="s">
        <v>356</v>
      </c>
      <c r="D76" s="6" t="e">
        <f>MID(#REF!,7,8)</f>
        <v>#REF!</v>
      </c>
      <c r="E76" s="6" t="e">
        <f>RIGHT(#REF!,4)</f>
        <v>#REF!</v>
      </c>
      <c r="F76" s="7" t="s">
        <v>363</v>
      </c>
      <c r="G76" s="7" t="s">
        <v>367</v>
      </c>
      <c r="H76" s="7" t="s">
        <v>359</v>
      </c>
      <c r="I76" s="7"/>
      <c r="J76" s="7" t="s">
        <v>112</v>
      </c>
      <c r="K76" s="7" t="s">
        <v>418</v>
      </c>
      <c r="L76" s="7" t="s">
        <v>335</v>
      </c>
      <c r="M76" s="7" t="s">
        <v>360</v>
      </c>
      <c r="N76" s="20" t="s">
        <v>446</v>
      </c>
      <c r="O76" s="20" t="s">
        <v>545</v>
      </c>
      <c r="P76" s="7" t="s">
        <v>31</v>
      </c>
      <c r="Q76" s="6">
        <v>17627398</v>
      </c>
      <c r="R76" s="13" t="s">
        <v>16</v>
      </c>
      <c r="S76" s="6">
        <v>247</v>
      </c>
      <c r="T76" s="6">
        <v>18</v>
      </c>
      <c r="U76" s="7"/>
      <c r="V76" s="7" t="s">
        <v>17</v>
      </c>
      <c r="W76" s="7" t="s">
        <v>34</v>
      </c>
      <c r="X76" s="7"/>
      <c r="Y76" s="4" t="s">
        <v>30</v>
      </c>
      <c r="Z76" s="4" t="s">
        <v>501</v>
      </c>
      <c r="AA76" s="5" t="s">
        <v>368</v>
      </c>
      <c r="AB76" s="4" t="str">
        <f t="shared" si="3"/>
        <v>第第二百四十七考场考场</v>
      </c>
      <c r="AC76" s="18" t="s">
        <v>516</v>
      </c>
      <c r="AD76" s="7"/>
      <c r="AI76" s="11"/>
      <c r="AK76" s="10" t="e">
        <f>IF(MOD(MID(#REF!,(LEN(#REF!)=18)*2+15,1),2),"男","女")</f>
        <v>#REF!</v>
      </c>
      <c r="AL76" s="10" t="e">
        <f ca="1">IF(LEN(#REF!)=18,MID("10X98765432",MOD(SUMPRODUCT(MID(#REF!,ROW(INDIRECT("1:17")),1)*2^(18-ROW(INDIRECT("1:17")))),11)+1,1)=RIGHT(#REF!,1),IF(LEN(#REF!)=0,"",FALSE))</f>
        <v>#REF!</v>
      </c>
      <c r="AM76" s="12"/>
    </row>
    <row r="77" spans="1:39" ht="17.100000000000001" customHeight="1">
      <c r="A77" s="6">
        <v>75</v>
      </c>
      <c r="B77" s="7" t="s">
        <v>87</v>
      </c>
      <c r="C77" s="7" t="s">
        <v>356</v>
      </c>
      <c r="D77" s="6" t="e">
        <f>MID(#REF!,7,8)</f>
        <v>#REF!</v>
      </c>
      <c r="E77" s="6" t="e">
        <f>RIGHT(#REF!,4)</f>
        <v>#REF!</v>
      </c>
      <c r="F77" s="7" t="s">
        <v>358</v>
      </c>
      <c r="G77" s="7" t="s">
        <v>367</v>
      </c>
      <c r="H77" s="7" t="s">
        <v>380</v>
      </c>
      <c r="I77" s="7"/>
      <c r="J77" s="7" t="s">
        <v>110</v>
      </c>
      <c r="K77" s="7" t="s">
        <v>18</v>
      </c>
      <c r="L77" s="7" t="s">
        <v>295</v>
      </c>
      <c r="M77" s="7" t="s">
        <v>360</v>
      </c>
      <c r="N77" s="20" t="s">
        <v>446</v>
      </c>
      <c r="O77" s="20" t="s">
        <v>544</v>
      </c>
      <c r="P77" s="7" t="s">
        <v>31</v>
      </c>
      <c r="Q77" s="6">
        <v>17627414</v>
      </c>
      <c r="R77" s="13" t="s">
        <v>15</v>
      </c>
      <c r="S77" s="6">
        <v>248</v>
      </c>
      <c r="T77" s="6">
        <v>4</v>
      </c>
      <c r="U77" s="7"/>
      <c r="V77" s="7" t="s">
        <v>19</v>
      </c>
      <c r="W77" s="7" t="s">
        <v>34</v>
      </c>
      <c r="X77" s="7"/>
      <c r="Y77" s="4" t="s">
        <v>30</v>
      </c>
      <c r="Z77" s="4" t="s">
        <v>501</v>
      </c>
      <c r="AA77" s="5" t="s">
        <v>368</v>
      </c>
      <c r="AB77" s="4" t="str">
        <f>"第"&amp;R77&amp;"考场"</f>
        <v>第第二百四十八考场考场</v>
      </c>
      <c r="AC77" s="18" t="s">
        <v>519</v>
      </c>
      <c r="AD77" s="7"/>
      <c r="AI77" s="11"/>
      <c r="AK77" s="10" t="e">
        <f>IF(MOD(MID(#REF!,(LEN(#REF!)=18)*2+15,1),2),"男","女")</f>
        <v>#REF!</v>
      </c>
      <c r="AL77" s="10" t="e">
        <f ca="1">IF(LEN(#REF!)=18,MID("10X98765432",MOD(SUMPRODUCT(MID(#REF!,ROW(INDIRECT("1:17")),1)*2^(18-ROW(INDIRECT("1:17")))),11)+1,1)=RIGHT(#REF!,1),IF(LEN(#REF!)=0,"",FALSE))</f>
        <v>#REF!</v>
      </c>
      <c r="AM77" s="12"/>
    </row>
    <row r="78" spans="1:39" ht="17.100000000000001" customHeight="1">
      <c r="A78" s="6">
        <v>76</v>
      </c>
      <c r="B78" s="7" t="s">
        <v>23</v>
      </c>
      <c r="C78" s="7" t="s">
        <v>365</v>
      </c>
      <c r="D78" s="6" t="e">
        <f>MID(#REF!,7,8)</f>
        <v>#REF!</v>
      </c>
      <c r="E78" s="6" t="e">
        <f>RIGHT(#REF!,4)</f>
        <v>#REF!</v>
      </c>
      <c r="F78" s="7" t="s">
        <v>358</v>
      </c>
      <c r="G78" s="7" t="s">
        <v>400</v>
      </c>
      <c r="H78" s="7" t="s">
        <v>359</v>
      </c>
      <c r="I78" s="7"/>
      <c r="J78" s="7" t="s">
        <v>364</v>
      </c>
      <c r="K78" s="7" t="s">
        <v>341</v>
      </c>
      <c r="L78" s="7" t="s">
        <v>296</v>
      </c>
      <c r="M78" s="7" t="s">
        <v>360</v>
      </c>
      <c r="N78" s="20" t="s">
        <v>446</v>
      </c>
      <c r="O78" s="20" t="s">
        <v>547</v>
      </c>
      <c r="P78" s="7" t="s">
        <v>31</v>
      </c>
      <c r="Q78" s="6">
        <v>17627650</v>
      </c>
      <c r="R78" s="13" t="s">
        <v>22</v>
      </c>
      <c r="S78" s="6">
        <v>255</v>
      </c>
      <c r="T78" s="6">
        <v>30</v>
      </c>
      <c r="U78" s="7"/>
      <c r="V78" s="7" t="s">
        <v>24</v>
      </c>
      <c r="W78" s="7" t="s">
        <v>21</v>
      </c>
      <c r="X78" s="7" t="s">
        <v>25</v>
      </c>
      <c r="Y78" s="4" t="s">
        <v>30</v>
      </c>
      <c r="Z78" s="4" t="s">
        <v>501</v>
      </c>
      <c r="AA78" s="5" t="s">
        <v>368</v>
      </c>
      <c r="AB78" s="4" t="str">
        <f>"第"&amp;R78&amp;"考场"</f>
        <v>第第二百五十五考场考场</v>
      </c>
      <c r="AC78" s="18" t="s">
        <v>516</v>
      </c>
      <c r="AD78" s="7"/>
      <c r="AI78" s="11"/>
      <c r="AK78" s="10" t="e">
        <f>IF(MOD(MID(#REF!,(LEN(#REF!)=18)*2+15,1),2),"男","女")</f>
        <v>#REF!</v>
      </c>
      <c r="AL78" s="10" t="e">
        <f ca="1">IF(LEN(#REF!)=18,MID("10X98765432",MOD(SUMPRODUCT(MID(#REF!,ROW(INDIRECT("1:17")),1)*2^(18-ROW(INDIRECT("1:17")))),11)+1,1)=RIGHT(#REF!,1),IF(LEN(#REF!)=0,"",FALSE))</f>
        <v>#REF!</v>
      </c>
      <c r="AM78" s="12"/>
    </row>
    <row r="79" spans="1:39" ht="21" customHeight="1">
      <c r="A79" s="6">
        <v>77</v>
      </c>
      <c r="B79" s="7" t="s">
        <v>10</v>
      </c>
      <c r="C79" s="7" t="s">
        <v>365</v>
      </c>
      <c r="D79" s="6" t="e">
        <f>MID(#REF!,7,8)</f>
        <v>#REF!</v>
      </c>
      <c r="E79" s="6" t="e">
        <f>RIGHT(#REF!,4)</f>
        <v>#REF!</v>
      </c>
      <c r="F79" s="7" t="s">
        <v>361</v>
      </c>
      <c r="G79" s="7" t="s">
        <v>46</v>
      </c>
      <c r="H79" s="7" t="s">
        <v>359</v>
      </c>
      <c r="I79" s="7"/>
      <c r="J79" s="7" t="s">
        <v>9</v>
      </c>
      <c r="K79" s="7" t="s">
        <v>373</v>
      </c>
      <c r="L79" s="7" t="s">
        <v>337</v>
      </c>
      <c r="M79" s="7" t="s">
        <v>360</v>
      </c>
      <c r="N79" s="20" t="s">
        <v>446</v>
      </c>
      <c r="O79" s="20" t="s">
        <v>546</v>
      </c>
      <c r="P79" s="7" t="s">
        <v>31</v>
      </c>
      <c r="Q79" s="6">
        <v>17627878</v>
      </c>
      <c r="R79" s="13" t="s">
        <v>29</v>
      </c>
      <c r="S79" s="6">
        <v>263</v>
      </c>
      <c r="T79" s="6">
        <v>18</v>
      </c>
      <c r="U79" s="7"/>
      <c r="V79" s="7" t="s">
        <v>11</v>
      </c>
      <c r="W79" s="7" t="s">
        <v>8</v>
      </c>
      <c r="X79" s="7"/>
      <c r="Y79" s="4" t="s">
        <v>30</v>
      </c>
      <c r="Z79" s="4" t="s">
        <v>501</v>
      </c>
      <c r="AA79" s="5" t="s">
        <v>368</v>
      </c>
      <c r="AB79" s="4" t="str">
        <f>"第"&amp;R79&amp;"考场"</f>
        <v>第第二百六十三考场考场</v>
      </c>
      <c r="AC79" s="18" t="s">
        <v>516</v>
      </c>
      <c r="AD79" s="7"/>
      <c r="AI79" s="11"/>
      <c r="AK79" s="10" t="e">
        <f>IF(MOD(MID(#REF!,(LEN(#REF!)=18)*2+15,1),2),"男","女")</f>
        <v>#REF!</v>
      </c>
      <c r="AL79" s="10" t="e">
        <f ca="1">IF(LEN(#REF!)=18,MID("10X98765432",MOD(SUMPRODUCT(MID(#REF!,ROW(INDIRECT("1:17")),1)*2^(18-ROW(INDIRECT("1:17")))),11)+1,1)=RIGHT(#REF!,1),IF(LEN(#REF!)=0,"",FALSE))</f>
        <v>#REF!</v>
      </c>
      <c r="AM79" s="12"/>
    </row>
    <row r="80" spans="1:39" ht="17.100000000000001" customHeight="1">
      <c r="A80" s="6">
        <v>78</v>
      </c>
      <c r="B80" s="7" t="s">
        <v>1</v>
      </c>
      <c r="C80" s="7" t="s">
        <v>365</v>
      </c>
      <c r="D80" s="6" t="e">
        <f>MID(#REF!,7,8)</f>
        <v>#REF!</v>
      </c>
      <c r="E80" s="6" t="e">
        <f>RIGHT(#REF!,4)</f>
        <v>#REF!</v>
      </c>
      <c r="F80" s="7" t="s">
        <v>358</v>
      </c>
      <c r="G80" s="7" t="s">
        <v>367</v>
      </c>
      <c r="H80" s="7" t="s">
        <v>380</v>
      </c>
      <c r="I80" s="7"/>
      <c r="J80" s="7" t="s">
        <v>397</v>
      </c>
      <c r="K80" s="7" t="s">
        <v>314</v>
      </c>
      <c r="L80" s="7" t="s">
        <v>322</v>
      </c>
      <c r="M80" s="7" t="s">
        <v>360</v>
      </c>
      <c r="N80" s="20" t="s">
        <v>446</v>
      </c>
      <c r="O80" s="20" t="s">
        <v>548</v>
      </c>
      <c r="P80" s="7" t="s">
        <v>14</v>
      </c>
      <c r="Q80" s="6">
        <v>17629687</v>
      </c>
      <c r="R80" s="13" t="s">
        <v>0</v>
      </c>
      <c r="S80" s="6">
        <v>323</v>
      </c>
      <c r="T80" s="6">
        <v>27</v>
      </c>
      <c r="U80" s="7"/>
      <c r="V80" s="7" t="s">
        <v>2</v>
      </c>
      <c r="W80" s="7" t="s">
        <v>6</v>
      </c>
      <c r="X80" s="7"/>
      <c r="Y80" s="7" t="s">
        <v>4</v>
      </c>
      <c r="Z80" s="4" t="s">
        <v>501</v>
      </c>
      <c r="AA80" s="5" t="s">
        <v>368</v>
      </c>
      <c r="AB80" s="4" t="str">
        <f>"第"&amp;R80&amp;"考场"</f>
        <v>第第三百二十三考场考场</v>
      </c>
      <c r="AC80" s="18" t="s">
        <v>516</v>
      </c>
      <c r="AD80" s="7"/>
      <c r="AI80" s="11"/>
      <c r="AK80" s="10" t="e">
        <f>IF(MOD(MID(#REF!,(LEN(#REF!)=18)*2+15,1),2),"男","女")</f>
        <v>#REF!</v>
      </c>
      <c r="AL80" s="10" t="e">
        <f ca="1">IF(LEN(#REF!)=18,MID("10X98765432",MOD(SUMPRODUCT(MID(#REF!,ROW(INDIRECT("1:17")),1)*2^(18-ROW(INDIRECT("1:17")))),11)+1,1)=RIGHT(#REF!,1),IF(LEN(#REF!)=0,"",FALSE))</f>
        <v>#REF!</v>
      </c>
      <c r="AM80" s="12"/>
    </row>
  </sheetData>
  <mergeCells count="1">
    <mergeCell ref="A1:AD1"/>
  </mergeCells>
  <phoneticPr fontId="1" type="noConversion"/>
  <conditionalFormatting sqref="D3:E80">
    <cfRule type="expression" dxfId="2" priority="44" stopIfTrue="1">
      <formula>$AL3=FALSE</formula>
    </cfRule>
  </conditionalFormatting>
  <conditionalFormatting sqref="H3:I80">
    <cfRule type="expression" dxfId="1" priority="46" stopIfTrue="1">
      <formula>AND(OR($P3="01",$P3="02",$P3="09",$P3="10",$P3="11",$P3="12",$P3="13",$P3="14",$P3="15",$P3="16",$P3="17",$P3="18",$P3="19",$P3="20",$P3="21",$P3="22",$P3="28",$P3="29"),$H3&lt;&gt;"本科")</formula>
    </cfRule>
  </conditionalFormatting>
  <conditionalFormatting sqref="C3:C80">
    <cfRule type="expression" dxfId="0" priority="49" stopIfTrue="1">
      <formula>$C3&lt;&gt;$AK3</formula>
    </cfRule>
  </conditionalFormatting>
  <dataValidations count="4">
    <dataValidation type="list" allowBlank="1" showInputMessage="1" showErrorMessage="1" sqref="C3:C65536">
      <formula1>"男,女"</formula1>
    </dataValidation>
    <dataValidation type="list" allowBlank="1" showInputMessage="1" showErrorMessage="1" sqref="F3:F80">
      <formula1>人员名单!#REF!</formula1>
    </dataValidation>
    <dataValidation type="list" allowBlank="1" showInputMessage="1" showErrorMessage="1" sqref="H3:I65536">
      <formula1>"研究生,本科,大专"</formula1>
    </dataValidation>
    <dataValidation type="list" allowBlank="1" showInputMessage="1" showErrorMessage="1" sqref="M3:M65536">
      <formula1>"毕业证书,就业推荐表,其他"</formula1>
    </dataValidation>
  </dataValidations>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2</vt:i4>
      </vt:variant>
    </vt:vector>
  </HeadingPairs>
  <TitlesOfParts>
    <vt:vector size="2" baseType="lpstr">
      <vt:lpstr>Sheet5</vt:lpstr>
      <vt:lpstr>人员名单</vt:lpstr>
    </vt:vector>
  </TitlesOfParts>
  <Company>微软中国</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事业考核晋升薪级工资表</dc:title>
  <dc:subject>考核晋升</dc:subject>
  <dc:creator>Administrator</dc:creator>
  <cp:lastModifiedBy>xbany</cp:lastModifiedBy>
  <cp:revision/>
  <cp:lastPrinted>2017-06-26T03:12:43Z</cp:lastPrinted>
  <dcterms:created xsi:type="dcterms:W3CDTF">2007-08-15T01:12:55Z</dcterms:created>
  <dcterms:modified xsi:type="dcterms:W3CDTF">2017-09-22T08:11:00Z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